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20" yWindow="72" windowWidth="19092" windowHeight="11772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66" i="1" l="1"/>
  <c r="G65" i="1" s="1"/>
  <c r="F66" i="1"/>
  <c r="F65" i="1" s="1"/>
  <c r="F64" i="1" s="1"/>
  <c r="V65" i="1"/>
  <c r="V64" i="1" s="1"/>
  <c r="U65" i="1"/>
  <c r="U64" i="1" s="1"/>
  <c r="G63" i="1"/>
  <c r="G62" i="1" s="1"/>
  <c r="F63" i="1"/>
  <c r="F62" i="1" s="1"/>
  <c r="W62" i="1"/>
  <c r="V62" i="1"/>
  <c r="U62" i="1"/>
  <c r="S62" i="1"/>
  <c r="R62" i="1"/>
  <c r="Q62" i="1"/>
  <c r="P62" i="1"/>
  <c r="O62" i="1"/>
  <c r="N62" i="1"/>
  <c r="M62" i="1"/>
  <c r="L62" i="1"/>
  <c r="K62" i="1"/>
  <c r="J62" i="1"/>
  <c r="J58" i="1" s="1"/>
  <c r="I62" i="1"/>
  <c r="H62" i="1"/>
  <c r="H58" i="1" s="1"/>
  <c r="G61" i="1"/>
  <c r="F61" i="1"/>
  <c r="G60" i="1"/>
  <c r="G59" i="1" s="1"/>
  <c r="F60" i="1"/>
  <c r="F59" i="1" s="1"/>
  <c r="F58" i="1" s="1"/>
  <c r="W59" i="1"/>
  <c r="V59" i="1"/>
  <c r="U59" i="1"/>
  <c r="S59" i="1"/>
  <c r="S58" i="1" s="1"/>
  <c r="R59" i="1"/>
  <c r="Q59" i="1"/>
  <c r="Q58" i="1" s="1"/>
  <c r="P59" i="1"/>
  <c r="O59" i="1"/>
  <c r="N59" i="1"/>
  <c r="M59" i="1"/>
  <c r="M58" i="1" s="1"/>
  <c r="L59" i="1"/>
  <c r="K59" i="1"/>
  <c r="K58" i="1" s="1"/>
  <c r="J59" i="1"/>
  <c r="I59" i="1"/>
  <c r="I58" i="1" s="1"/>
  <c r="H59" i="1"/>
  <c r="V58" i="1"/>
  <c r="R58" i="1"/>
  <c r="O58" i="1"/>
  <c r="T57" i="1"/>
  <c r="G57" i="1"/>
  <c r="F57" i="1"/>
  <c r="F56" i="1" s="1"/>
  <c r="F55" i="1" s="1"/>
  <c r="W56" i="1"/>
  <c r="V56" i="1"/>
  <c r="U56" i="1"/>
  <c r="S56" i="1"/>
  <c r="S55" i="1" s="1"/>
  <c r="R56" i="1"/>
  <c r="Q56" i="1"/>
  <c r="Q55" i="1" s="1"/>
  <c r="P56" i="1"/>
  <c r="P55" i="1" s="1"/>
  <c r="O56" i="1"/>
  <c r="O55" i="1" s="1"/>
  <c r="N56" i="1"/>
  <c r="N55" i="1" s="1"/>
  <c r="M56" i="1"/>
  <c r="M55" i="1" s="1"/>
  <c r="L56" i="1"/>
  <c r="L55" i="1" s="1"/>
  <c r="K56" i="1"/>
  <c r="J56" i="1"/>
  <c r="I56" i="1"/>
  <c r="H56" i="1"/>
  <c r="G56" i="1"/>
  <c r="T56" i="1" s="1"/>
  <c r="W55" i="1"/>
  <c r="V55" i="1"/>
  <c r="U55" i="1"/>
  <c r="R55" i="1"/>
  <c r="K55" i="1"/>
  <c r="J55" i="1"/>
  <c r="I55" i="1"/>
  <c r="H55" i="1"/>
  <c r="T54" i="1"/>
  <c r="W53" i="1"/>
  <c r="V53" i="1"/>
  <c r="U53" i="1"/>
  <c r="S53" i="1"/>
  <c r="R53" i="1"/>
  <c r="T53" i="1" s="1"/>
  <c r="Q53" i="1"/>
  <c r="P53" i="1"/>
  <c r="P50" i="1" s="1"/>
  <c r="O53" i="1"/>
  <c r="N53" i="1"/>
  <c r="N50" i="1" s="1"/>
  <c r="M53" i="1"/>
  <c r="L53" i="1"/>
  <c r="K53" i="1"/>
  <c r="J53" i="1"/>
  <c r="I53" i="1"/>
  <c r="H53" i="1"/>
  <c r="H50" i="1" s="1"/>
  <c r="G53" i="1"/>
  <c r="F53" i="1"/>
  <c r="G52" i="1"/>
  <c r="G51" i="1" s="1"/>
  <c r="F52" i="1"/>
  <c r="F51" i="1" s="1"/>
  <c r="F50" i="1" s="1"/>
  <c r="W51" i="1"/>
  <c r="V51" i="1"/>
  <c r="V50" i="1" s="1"/>
  <c r="V49" i="1" s="1"/>
  <c r="V48" i="1" s="1"/>
  <c r="U51" i="1"/>
  <c r="S51" i="1"/>
  <c r="S50" i="1" s="1"/>
  <c r="R51" i="1"/>
  <c r="Q51" i="1"/>
  <c r="Q50" i="1" s="1"/>
  <c r="P51" i="1"/>
  <c r="O51" i="1"/>
  <c r="O50" i="1" s="1"/>
  <c r="N51" i="1"/>
  <c r="M51" i="1"/>
  <c r="M50" i="1" s="1"/>
  <c r="L51" i="1"/>
  <c r="K51" i="1"/>
  <c r="J51" i="1"/>
  <c r="I51" i="1"/>
  <c r="H51" i="1"/>
  <c r="W50" i="1"/>
  <c r="R50" i="1"/>
  <c r="R49" i="1" s="1"/>
  <c r="R48" i="1" s="1"/>
  <c r="K50" i="1"/>
  <c r="K49" i="1" s="1"/>
  <c r="K48" i="1" s="1"/>
  <c r="G47" i="1"/>
  <c r="G46" i="1" s="1"/>
  <c r="F47" i="1"/>
  <c r="F46" i="1" s="1"/>
  <c r="F45" i="1" s="1"/>
  <c r="W46" i="1"/>
  <c r="W45" i="1" s="1"/>
  <c r="V46" i="1"/>
  <c r="U46" i="1"/>
  <c r="U45" i="1" s="1"/>
  <c r="S46" i="1"/>
  <c r="R46" i="1"/>
  <c r="R45" i="1" s="1"/>
  <c r="Q46" i="1"/>
  <c r="P46" i="1"/>
  <c r="P45" i="1" s="1"/>
  <c r="O46" i="1"/>
  <c r="N46" i="1"/>
  <c r="M46" i="1"/>
  <c r="M45" i="1" s="1"/>
  <c r="L46" i="1"/>
  <c r="L45" i="1" s="1"/>
  <c r="K46" i="1"/>
  <c r="J46" i="1"/>
  <c r="I46" i="1"/>
  <c r="H46" i="1"/>
  <c r="H45" i="1" s="1"/>
  <c r="V45" i="1"/>
  <c r="S45" i="1"/>
  <c r="Q45" i="1"/>
  <c r="O45" i="1"/>
  <c r="N45" i="1"/>
  <c r="K45" i="1"/>
  <c r="J45" i="1"/>
  <c r="I45" i="1"/>
  <c r="T44" i="1"/>
  <c r="G44" i="1"/>
  <c r="F44" i="1"/>
  <c r="F43" i="1" s="1"/>
  <c r="F42" i="1" s="1"/>
  <c r="W43" i="1"/>
  <c r="W42" i="1" s="1"/>
  <c r="V43" i="1"/>
  <c r="U43" i="1"/>
  <c r="S43" i="1"/>
  <c r="S42" i="1" s="1"/>
  <c r="R43" i="1"/>
  <c r="Q43" i="1"/>
  <c r="Q42" i="1" s="1"/>
  <c r="P43" i="1"/>
  <c r="P42" i="1" s="1"/>
  <c r="O43" i="1"/>
  <c r="O42" i="1" s="1"/>
  <c r="N43" i="1"/>
  <c r="M43" i="1"/>
  <c r="M42" i="1" s="1"/>
  <c r="L43" i="1"/>
  <c r="K43" i="1"/>
  <c r="K42" i="1" s="1"/>
  <c r="J43" i="1"/>
  <c r="I43" i="1"/>
  <c r="H43" i="1"/>
  <c r="G43" i="1"/>
  <c r="G42" i="1" s="1"/>
  <c r="V42" i="1"/>
  <c r="U42" i="1"/>
  <c r="R42" i="1"/>
  <c r="N42" i="1"/>
  <c r="L42" i="1"/>
  <c r="J42" i="1"/>
  <c r="I42" i="1"/>
  <c r="H42" i="1"/>
  <c r="G41" i="1"/>
  <c r="T41" i="1" s="1"/>
  <c r="F41" i="1"/>
  <c r="W40" i="1"/>
  <c r="V40" i="1"/>
  <c r="U40" i="1"/>
  <c r="S40" i="1"/>
  <c r="R40" i="1"/>
  <c r="Q40" i="1"/>
  <c r="P40" i="1"/>
  <c r="O40" i="1"/>
  <c r="N40" i="1"/>
  <c r="M40" i="1"/>
  <c r="L40" i="1"/>
  <c r="K40" i="1"/>
  <c r="J40" i="1"/>
  <c r="I40" i="1"/>
  <c r="H40" i="1"/>
  <c r="F40" i="1"/>
  <c r="G39" i="1"/>
  <c r="T39" i="1" s="1"/>
  <c r="F39" i="1"/>
  <c r="F38" i="1" s="1"/>
  <c r="W38" i="1"/>
  <c r="V38" i="1"/>
  <c r="U38" i="1"/>
  <c r="S38" i="1"/>
  <c r="R38" i="1"/>
  <c r="R37" i="1" s="1"/>
  <c r="R36" i="1" s="1"/>
  <c r="Q38" i="1"/>
  <c r="P38" i="1"/>
  <c r="O38" i="1"/>
  <c r="N38" i="1"/>
  <c r="N37" i="1" s="1"/>
  <c r="N36" i="1" s="1"/>
  <c r="N35" i="1" s="1"/>
  <c r="M38" i="1"/>
  <c r="L38" i="1"/>
  <c r="K38" i="1"/>
  <c r="K37" i="1" s="1"/>
  <c r="K36" i="1" s="1"/>
  <c r="J38" i="1"/>
  <c r="I38" i="1"/>
  <c r="H38" i="1"/>
  <c r="H37" i="1" s="1"/>
  <c r="H36" i="1" s="1"/>
  <c r="H35" i="1" s="1"/>
  <c r="S37" i="1"/>
  <c r="S36" i="1" s="1"/>
  <c r="Q37" i="1"/>
  <c r="Q36" i="1" s="1"/>
  <c r="P37" i="1"/>
  <c r="P36" i="1" s="1"/>
  <c r="M37" i="1"/>
  <c r="L37" i="1"/>
  <c r="L36" i="1" s="1"/>
  <c r="L35" i="1" s="1"/>
  <c r="W36" i="1"/>
  <c r="M36" i="1"/>
  <c r="G34" i="1"/>
  <c r="T34" i="1" s="1"/>
  <c r="F34" i="1"/>
  <c r="W33" i="1"/>
  <c r="V33" i="1"/>
  <c r="U33" i="1"/>
  <c r="U32" i="1" s="1"/>
  <c r="S33" i="1"/>
  <c r="R33" i="1"/>
  <c r="R32" i="1" s="1"/>
  <c r="Q33" i="1"/>
  <c r="P33" i="1"/>
  <c r="O33" i="1"/>
  <c r="N33" i="1"/>
  <c r="N32" i="1" s="1"/>
  <c r="M33" i="1"/>
  <c r="M32" i="1" s="1"/>
  <c r="L33" i="1"/>
  <c r="K33" i="1"/>
  <c r="J33" i="1"/>
  <c r="I33" i="1"/>
  <c r="I32" i="1" s="1"/>
  <c r="H33" i="1"/>
  <c r="H32" i="1" s="1"/>
  <c r="F33" i="1"/>
  <c r="F32" i="1" s="1"/>
  <c r="W32" i="1"/>
  <c r="V32" i="1"/>
  <c r="S32" i="1"/>
  <c r="Q32" i="1"/>
  <c r="P32" i="1"/>
  <c r="O32" i="1"/>
  <c r="L32" i="1"/>
  <c r="K32" i="1"/>
  <c r="J32" i="1"/>
  <c r="G31" i="1"/>
  <c r="T31" i="1" s="1"/>
  <c r="F31" i="1"/>
  <c r="F30" i="1" s="1"/>
  <c r="F29" i="1" s="1"/>
  <c r="F28" i="1" s="1"/>
  <c r="W30" i="1"/>
  <c r="V30" i="1"/>
  <c r="U30" i="1"/>
  <c r="U29" i="1" s="1"/>
  <c r="U28" i="1" s="1"/>
  <c r="S30" i="1"/>
  <c r="R30" i="1"/>
  <c r="R29" i="1" s="1"/>
  <c r="R28" i="1" s="1"/>
  <c r="Q30" i="1"/>
  <c r="Q29" i="1" s="1"/>
  <c r="Q28" i="1" s="1"/>
  <c r="P30" i="1"/>
  <c r="P29" i="1" s="1"/>
  <c r="P28" i="1" s="1"/>
  <c r="O30" i="1"/>
  <c r="N30" i="1"/>
  <c r="N29" i="1" s="1"/>
  <c r="M30" i="1"/>
  <c r="L30" i="1"/>
  <c r="L29" i="1" s="1"/>
  <c r="L28" i="1" s="1"/>
  <c r="K30" i="1"/>
  <c r="J30" i="1"/>
  <c r="I30" i="1"/>
  <c r="I29" i="1" s="1"/>
  <c r="I28" i="1" s="1"/>
  <c r="H30" i="1"/>
  <c r="H29" i="1" s="1"/>
  <c r="W29" i="1"/>
  <c r="W28" i="1" s="1"/>
  <c r="W24" i="1" s="1"/>
  <c r="V29" i="1"/>
  <c r="V28" i="1" s="1"/>
  <c r="S29" i="1"/>
  <c r="S28" i="1" s="1"/>
  <c r="O29" i="1"/>
  <c r="O28" i="1" s="1"/>
  <c r="M29" i="1"/>
  <c r="K29" i="1"/>
  <c r="K28" i="1" s="1"/>
  <c r="J29" i="1"/>
  <c r="J28" i="1" s="1"/>
  <c r="G27" i="1"/>
  <c r="T27" i="1" s="1"/>
  <c r="F27" i="1"/>
  <c r="W26" i="1"/>
  <c r="V26" i="1"/>
  <c r="V25" i="1" s="1"/>
  <c r="V24" i="1" s="1"/>
  <c r="U26" i="1"/>
  <c r="U25" i="1" s="1"/>
  <c r="S26" i="1"/>
  <c r="R26" i="1"/>
  <c r="R25" i="1" s="1"/>
  <c r="Q26" i="1"/>
  <c r="Q25" i="1" s="1"/>
  <c r="P26" i="1"/>
  <c r="O26" i="1"/>
  <c r="O25" i="1" s="1"/>
  <c r="O24" i="1" s="1"/>
  <c r="N26" i="1"/>
  <c r="N25" i="1" s="1"/>
  <c r="M26" i="1"/>
  <c r="M25" i="1" s="1"/>
  <c r="L26" i="1"/>
  <c r="K26" i="1"/>
  <c r="K25" i="1" s="1"/>
  <c r="J26" i="1"/>
  <c r="J25" i="1" s="1"/>
  <c r="I26" i="1"/>
  <c r="I25" i="1" s="1"/>
  <c r="I24" i="1" s="1"/>
  <c r="H26" i="1"/>
  <c r="F26" i="1"/>
  <c r="F25" i="1" s="1"/>
  <c r="W25" i="1"/>
  <c r="S25" i="1"/>
  <c r="P25" i="1"/>
  <c r="P24" i="1" s="1"/>
  <c r="L25" i="1"/>
  <c r="L24" i="1" s="1"/>
  <c r="H25" i="1"/>
  <c r="G23" i="1"/>
  <c r="T23" i="1" s="1"/>
  <c r="F23" i="1"/>
  <c r="F22" i="1" s="1"/>
  <c r="F21" i="1" s="1"/>
  <c r="F20" i="1" s="1"/>
  <c r="W22" i="1"/>
  <c r="W21" i="1" s="1"/>
  <c r="W20" i="1" s="1"/>
  <c r="V22" i="1"/>
  <c r="V21" i="1" s="1"/>
  <c r="V20" i="1" s="1"/>
  <c r="U22" i="1"/>
  <c r="S22" i="1"/>
  <c r="S21" i="1" s="1"/>
  <c r="S20" i="1" s="1"/>
  <c r="R22" i="1"/>
  <c r="R21" i="1" s="1"/>
  <c r="R20" i="1" s="1"/>
  <c r="Q22" i="1"/>
  <c r="Q21" i="1" s="1"/>
  <c r="Q20" i="1" s="1"/>
  <c r="P22" i="1"/>
  <c r="O22" i="1"/>
  <c r="O21" i="1" s="1"/>
  <c r="O20" i="1" s="1"/>
  <c r="N22" i="1"/>
  <c r="M22" i="1"/>
  <c r="L22" i="1"/>
  <c r="K22" i="1"/>
  <c r="K21" i="1" s="1"/>
  <c r="K20" i="1" s="1"/>
  <c r="J22" i="1"/>
  <c r="J21" i="1" s="1"/>
  <c r="J20" i="1" s="1"/>
  <c r="I22" i="1"/>
  <c r="H22" i="1"/>
  <c r="G22" i="1"/>
  <c r="G21" i="1" s="1"/>
  <c r="U21" i="1"/>
  <c r="U20" i="1" s="1"/>
  <c r="P21" i="1"/>
  <c r="P20" i="1" s="1"/>
  <c r="N21" i="1"/>
  <c r="M21" i="1"/>
  <c r="M20" i="1" s="1"/>
  <c r="L21" i="1"/>
  <c r="L20" i="1" s="1"/>
  <c r="I21" i="1"/>
  <c r="I20" i="1" s="1"/>
  <c r="H21" i="1"/>
  <c r="N20" i="1"/>
  <c r="H20" i="1"/>
  <c r="G19" i="1"/>
  <c r="T19" i="1" s="1"/>
  <c r="F19" i="1"/>
  <c r="F18" i="1" s="1"/>
  <c r="W18" i="1"/>
  <c r="V18" i="1"/>
  <c r="U18" i="1"/>
  <c r="S18" i="1"/>
  <c r="R18" i="1"/>
  <c r="Q18" i="1"/>
  <c r="P18" i="1"/>
  <c r="O18" i="1"/>
  <c r="N18" i="1"/>
  <c r="M18" i="1"/>
  <c r="L18" i="1"/>
  <c r="K18" i="1"/>
  <c r="J18" i="1"/>
  <c r="I18" i="1"/>
  <c r="H18" i="1"/>
  <c r="G17" i="1"/>
  <c r="G16" i="1" s="1"/>
  <c r="F17" i="1"/>
  <c r="F16" i="1" s="1"/>
  <c r="W16" i="1"/>
  <c r="V16" i="1"/>
  <c r="U16" i="1"/>
  <c r="S16" i="1"/>
  <c r="R16" i="1"/>
  <c r="Q16" i="1"/>
  <c r="P16" i="1"/>
  <c r="O16" i="1"/>
  <c r="N16" i="1"/>
  <c r="M16" i="1"/>
  <c r="L16" i="1"/>
  <c r="K16" i="1"/>
  <c r="J16" i="1"/>
  <c r="I16" i="1"/>
  <c r="H16" i="1"/>
  <c r="G15" i="1"/>
  <c r="T15" i="1" s="1"/>
  <c r="F15" i="1"/>
  <c r="W14" i="1"/>
  <c r="V14" i="1"/>
  <c r="U14" i="1"/>
  <c r="S14" i="1"/>
  <c r="R14" i="1"/>
  <c r="Q14" i="1"/>
  <c r="P14" i="1"/>
  <c r="O14" i="1"/>
  <c r="N14" i="1"/>
  <c r="M14" i="1"/>
  <c r="L14" i="1"/>
  <c r="K14" i="1"/>
  <c r="J14" i="1"/>
  <c r="I14" i="1"/>
  <c r="H14" i="1"/>
  <c r="F14" i="1"/>
  <c r="G13" i="1"/>
  <c r="T13" i="1" s="1"/>
  <c r="F13" i="1"/>
  <c r="F12" i="1" s="1"/>
  <c r="F11" i="1" s="1"/>
  <c r="F10" i="1" s="1"/>
  <c r="W12" i="1"/>
  <c r="V12" i="1"/>
  <c r="V11" i="1" s="1"/>
  <c r="V10" i="1" s="1"/>
  <c r="U12" i="1"/>
  <c r="S12" i="1"/>
  <c r="S11" i="1" s="1"/>
  <c r="S10" i="1" s="1"/>
  <c r="R12" i="1"/>
  <c r="Q12" i="1"/>
  <c r="Q11" i="1" s="1"/>
  <c r="Q10" i="1" s="1"/>
  <c r="P12" i="1"/>
  <c r="O12" i="1"/>
  <c r="O11" i="1" s="1"/>
  <c r="O10" i="1" s="1"/>
  <c r="N12" i="1"/>
  <c r="M12" i="1"/>
  <c r="M11" i="1" s="1"/>
  <c r="M10" i="1" s="1"/>
  <c r="L12" i="1"/>
  <c r="K12" i="1"/>
  <c r="K11" i="1" s="1"/>
  <c r="J12" i="1"/>
  <c r="I12" i="1"/>
  <c r="H12" i="1"/>
  <c r="G12" i="1"/>
  <c r="W11" i="1"/>
  <c r="P11" i="1"/>
  <c r="P10" i="1" s="1"/>
  <c r="L11" i="1"/>
  <c r="L10" i="1" s="1"/>
  <c r="L9" i="1" s="1"/>
  <c r="W10" i="1"/>
  <c r="K10" i="1"/>
  <c r="T8" i="1"/>
  <c r="H28" i="1" l="1"/>
  <c r="I11" i="1"/>
  <c r="I10" i="1" s="1"/>
  <c r="T16" i="1"/>
  <c r="H24" i="1"/>
  <c r="N28" i="1"/>
  <c r="W35" i="1"/>
  <c r="W9" i="1" s="1"/>
  <c r="W7" i="1" s="1"/>
  <c r="R35" i="1"/>
  <c r="J37" i="1"/>
  <c r="J36" i="1" s="1"/>
  <c r="J35" i="1" s="1"/>
  <c r="U37" i="1"/>
  <c r="U36" i="1" s="1"/>
  <c r="U35" i="1" s="1"/>
  <c r="T42" i="1"/>
  <c r="S35" i="1"/>
  <c r="M49" i="1"/>
  <c r="M48" i="1" s="1"/>
  <c r="Q49" i="1"/>
  <c r="Q48" i="1" s="1"/>
  <c r="H49" i="1"/>
  <c r="H48" i="1" s="1"/>
  <c r="T62" i="1"/>
  <c r="J11" i="1"/>
  <c r="J10" i="1" s="1"/>
  <c r="R11" i="1"/>
  <c r="R10" i="1" s="1"/>
  <c r="H11" i="1"/>
  <c r="H10" i="1" s="1"/>
  <c r="N11" i="1"/>
  <c r="N10" i="1" s="1"/>
  <c r="U11" i="1"/>
  <c r="U10" i="1" s="1"/>
  <c r="G18" i="1"/>
  <c r="T18" i="1" s="1"/>
  <c r="U24" i="1"/>
  <c r="K24" i="1"/>
  <c r="G30" i="1"/>
  <c r="Q24" i="1"/>
  <c r="M28" i="1"/>
  <c r="M24" i="1" s="1"/>
  <c r="M9" i="1" s="1"/>
  <c r="M7" i="1" s="1"/>
  <c r="Q35" i="1"/>
  <c r="G38" i="1"/>
  <c r="F37" i="1"/>
  <c r="F36" i="1" s="1"/>
  <c r="G40" i="1"/>
  <c r="T40" i="1" s="1"/>
  <c r="I37" i="1"/>
  <c r="I36" i="1" s="1"/>
  <c r="I35" i="1" s="1"/>
  <c r="O37" i="1"/>
  <c r="O36" i="1" s="1"/>
  <c r="O35" i="1" s="1"/>
  <c r="O9" i="1" s="1"/>
  <c r="O7" i="1" s="1"/>
  <c r="V37" i="1"/>
  <c r="V36" i="1" s="1"/>
  <c r="V35" i="1" s="1"/>
  <c r="M35" i="1"/>
  <c r="J50" i="1"/>
  <c r="J49" i="1" s="1"/>
  <c r="J48" i="1" s="1"/>
  <c r="L50" i="1"/>
  <c r="I50" i="1"/>
  <c r="U50" i="1"/>
  <c r="U49" i="1" s="1"/>
  <c r="U48" i="1" s="1"/>
  <c r="L58" i="1"/>
  <c r="N58" i="1"/>
  <c r="N49" i="1" s="1"/>
  <c r="N48" i="1" s="1"/>
  <c r="P58" i="1"/>
  <c r="U58" i="1"/>
  <c r="W58" i="1"/>
  <c r="W49" i="1" s="1"/>
  <c r="W48" i="1" s="1"/>
  <c r="T59" i="1"/>
  <c r="G58" i="1"/>
  <c r="T58" i="1" s="1"/>
  <c r="G64" i="1"/>
  <c r="T64" i="1" s="1"/>
  <c r="T65" i="1"/>
  <c r="R24" i="1"/>
  <c r="T21" i="1"/>
  <c r="G20" i="1"/>
  <c r="T20" i="1" s="1"/>
  <c r="S24" i="1"/>
  <c r="S9" i="1" s="1"/>
  <c r="S7" i="1" s="1"/>
  <c r="P35" i="1"/>
  <c r="P9" i="1" s="1"/>
  <c r="R9" i="1"/>
  <c r="R7" i="1" s="1"/>
  <c r="N24" i="1"/>
  <c r="S49" i="1"/>
  <c r="S48" i="1" s="1"/>
  <c r="H9" i="1"/>
  <c r="H7" i="1" s="1"/>
  <c r="U9" i="1"/>
  <c r="K35" i="1"/>
  <c r="K9" i="1" s="1"/>
  <c r="K7" i="1" s="1"/>
  <c r="F35" i="1"/>
  <c r="I49" i="1"/>
  <c r="I48" i="1" s="1"/>
  <c r="O49" i="1"/>
  <c r="O48" i="1" s="1"/>
  <c r="J24" i="1"/>
  <c r="T46" i="1"/>
  <c r="G45" i="1"/>
  <c r="T51" i="1"/>
  <c r="G50" i="1"/>
  <c r="J9" i="1"/>
  <c r="J7" i="1" s="1"/>
  <c r="V9" i="1"/>
  <c r="V7" i="1" s="1"/>
  <c r="F24" i="1"/>
  <c r="F9" i="1" s="1"/>
  <c r="F7" i="1" s="1"/>
  <c r="F49" i="1"/>
  <c r="F48" i="1" s="1"/>
  <c r="P49" i="1"/>
  <c r="P48" i="1" s="1"/>
  <c r="T12" i="1"/>
  <c r="T17" i="1"/>
  <c r="T22" i="1"/>
  <c r="T60" i="1"/>
  <c r="T66" i="1"/>
  <c r="T43" i="1"/>
  <c r="T52" i="1"/>
  <c r="T63" i="1"/>
  <c r="G14" i="1"/>
  <c r="T14" i="1" s="1"/>
  <c r="G26" i="1"/>
  <c r="G33" i="1"/>
  <c r="T47" i="1"/>
  <c r="G55" i="1"/>
  <c r="T55" i="1" s="1"/>
  <c r="U7" i="1" l="1"/>
  <c r="L49" i="1"/>
  <c r="L48" i="1" s="1"/>
  <c r="L7" i="1" s="1"/>
  <c r="T38" i="1"/>
  <c r="G37" i="1"/>
  <c r="T30" i="1"/>
  <c r="G29" i="1"/>
  <c r="T29" i="1" s="1"/>
  <c r="N9" i="1"/>
  <c r="N7" i="1" s="1"/>
  <c r="P7" i="1"/>
  <c r="Q9" i="1"/>
  <c r="Q7" i="1" s="1"/>
  <c r="I9" i="1"/>
  <c r="I7" i="1" s="1"/>
  <c r="G25" i="1"/>
  <c r="T26" i="1"/>
  <c r="G49" i="1"/>
  <c r="T50" i="1"/>
  <c r="G32" i="1"/>
  <c r="T33" i="1"/>
  <c r="T45" i="1"/>
  <c r="G11" i="1"/>
  <c r="G36" i="1" l="1"/>
  <c r="T37" i="1"/>
  <c r="T49" i="1"/>
  <c r="G48" i="1"/>
  <c r="T48" i="1" s="1"/>
  <c r="T32" i="1"/>
  <c r="G28" i="1"/>
  <c r="T28" i="1" s="1"/>
  <c r="T11" i="1"/>
  <c r="G10" i="1"/>
  <c r="T25" i="1"/>
  <c r="G24" i="1"/>
  <c r="T24" i="1" s="1"/>
  <c r="T36" i="1" l="1"/>
  <c r="G35" i="1"/>
  <c r="T35" i="1" s="1"/>
  <c r="T10" i="1"/>
  <c r="G9" i="1" l="1"/>
  <c r="T9" i="1"/>
  <c r="G7" i="1"/>
  <c r="T7" i="1" s="1"/>
</calcChain>
</file>

<file path=xl/sharedStrings.xml><?xml version="1.0" encoding="utf-8"?>
<sst xmlns="http://schemas.openxmlformats.org/spreadsheetml/2006/main" count="231" uniqueCount="141">
  <si>
    <t xml:space="preserve">Реестр источников доходов бюджета Березовского сельского поселения Аннинского муниципального района Воронежской области на 01 ноября 2024 года </t>
  </si>
  <si>
    <t>скрыть</t>
  </si>
  <si>
    <t>/рублей/</t>
  </si>
  <si>
    <t>Номер реестровый записи</t>
  </si>
  <si>
    <t>Наименование группы источников доходов бюджетов/ наименование источника дохода бюджета</t>
  </si>
  <si>
    <t>Классификация доходов бюджета</t>
  </si>
  <si>
    <t>Наименование главного администратора доходов бюджета</t>
  </si>
  <si>
    <t>Прогноз доходов бюджета на 2024 год</t>
  </si>
  <si>
    <t>Кассовое поступление в текущем финансовом году на 01.11.2024</t>
  </si>
  <si>
    <t>Оценка исполнения на 01.11.2024 (факт 01.01-01.10+план 01.11-01.12)</t>
  </si>
  <si>
    <t>Прогноз доходов бюджета , рублей</t>
  </si>
  <si>
    <t>Код бюджетной классификации дохода бюджета</t>
  </si>
  <si>
    <t>Наименование  доходов</t>
  </si>
  <si>
    <t xml:space="preserve"> прогноз  на 2025 год</t>
  </si>
  <si>
    <t xml:space="preserve"> прогноз на 2026 год</t>
  </si>
  <si>
    <t>прогноз на 2027 год</t>
  </si>
  <si>
    <t>план янв</t>
  </si>
  <si>
    <t>план фев</t>
  </si>
  <si>
    <t>план март</t>
  </si>
  <si>
    <t>план апр</t>
  </si>
  <si>
    <t>план май</t>
  </si>
  <si>
    <t>план июнь</t>
  </si>
  <si>
    <t>план июль</t>
  </si>
  <si>
    <t>план авг</t>
  </si>
  <si>
    <t>план сен</t>
  </si>
  <si>
    <t>план окт</t>
  </si>
  <si>
    <t>план нояб</t>
  </si>
  <si>
    <t>план дек</t>
  </si>
  <si>
    <t>x</t>
  </si>
  <si>
    <t>Доходы бюджета - всего</t>
  </si>
  <si>
    <t>в том числе:</t>
  </si>
  <si>
    <t>182 1 00 00000 00 0000 000</t>
  </si>
  <si>
    <t xml:space="preserve">  НАЛОГОВЫЕ И НЕНАЛОГОВЫЕ ДОХОДЫ</t>
  </si>
  <si>
    <t xml:space="preserve">  НАЛОГИ НА ПРИБЫЛЬ, ДОХОДЫ</t>
  </si>
  <si>
    <t>182 1 01 00000 00 0000 000</t>
  </si>
  <si>
    <t>182 1 01 02000 01 0000 110</t>
  </si>
  <si>
    <t xml:space="preserve">  Налог на доходы физических лиц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</si>
  <si>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</si>
  <si>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</si>
  <si>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182 1 01 02010 01 1000 110</t>
  </si>
  <si>
    <t>Федеральная налоговая служба по Воронежской области</t>
  </si>
  <si>
    <t>182 1 01 02030 01 0000 110</t>
  </si>
  <si>
    <t xml:space="preserve">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</si>
  <si>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182 1 01 02030 01 1000 110</t>
  </si>
  <si>
    <t>182 1 01 02080 01 0000 110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</si>
  <si>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</si>
  <si>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182 1 01 02080 01 1000 110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</si>
  <si>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</si>
  <si>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182 1010213001 0000 110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</si>
  <si>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</si>
  <si>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182 1 05 00000 00 0000 000</t>
  </si>
  <si>
    <t xml:space="preserve">  НАЛОГИ НА СОВОКУПНЫЙ ДОХОД</t>
  </si>
  <si>
    <t>182 1 05 03000 01 0000 110</t>
  </si>
  <si>
    <t xml:space="preserve">  Единый сельскохозяйственный налог</t>
  </si>
  <si>
    <t>182 1 05 03010 01 0000 110</t>
  </si>
  <si>
    <t>182 1 05 03010 01 1000 110</t>
  </si>
  <si>
    <t xml:space="preserve">  НАЛОГИ НА ИМУЩЕСТВО</t>
  </si>
  <si>
    <t>182 1 06 00000 00 0000 000</t>
  </si>
  <si>
    <t>182 1 06 01000 00 0000 110</t>
  </si>
  <si>
    <t xml:space="preserve">  Налог на имущество физических лиц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</si>
  <si>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</si>
  <si>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</si>
  <si>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182 1 06 01030 10 1000 110</t>
  </si>
  <si>
    <t>182 1 06 06000 00 0000 110</t>
  </si>
  <si>
    <t xml:space="preserve">  Земельный налог</t>
  </si>
  <si>
    <t>182 1 06 06030 00 0000 110</t>
  </si>
  <si>
    <t xml:space="preserve">  Земельный налог с организаций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</si>
  <si>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</si>
  <si>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</si>
  <si>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182 1 06 06033 10 1000 110</t>
  </si>
  <si>
    <t xml:space="preserve">  Земельный налог с участков в границах сельских поселений</t>
  </si>
  <si>
    <t>182 1 06 06040 00 0000 110</t>
  </si>
  <si>
    <t xml:space="preserve">  Земельный налог с физических лиц</t>
  </si>
  <si>
    <t>182 1 06 06043 10 0000 110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</si>
  <si>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</si>
  <si>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182 1 06 06043 10 1000 110</t>
  </si>
  <si>
    <t>914 1 00 00000 00 0000 000</t>
  </si>
  <si>
    <t>НЕНАЛОГОВЫЕ ДОХОДЫ</t>
  </si>
  <si>
    <t xml:space="preserve">  ДОХОДЫ ОТ ИСПОЛЬЗОВАНИЯ ИМУЩЕСТВА, НАХОДЯЩЕГОСЯ В ГОСУДАРСТВЕННОЙ И МУНИЦИПАЛЬНОЙ СОБСТВЕННОСТИ</t>
  </si>
  <si>
    <t>914 1 11 00000 00 0000 000</t>
  </si>
  <si>
    <t>914 1 11 05000 00 0000 120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</si>
  <si>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</si>
  <si>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914 1 11 05020 00 0000 120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</si>
  <si>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</si>
  <si>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914 1 11 05025 10 0000 120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</si>
  <si>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</si>
  <si>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Березовского сельского поселения Аннинского муниципального района Воронежской области</t>
  </si>
  <si>
    <t>914 1 11 05030 00 0000 120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</si>
  <si>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</si>
  <si>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914 1 11 05035 10 0000 120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</si>
  <si>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</si>
  <si>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ШТРАФЫ, САНКЦИИ, ВОЗМЕЩЕНИЕ УЩЕРБА</t>
  </si>
  <si>
    <t xml:space="preserve"> 914 1160000000 0000 000</t>
  </si>
  <si>
    <t xml:space="preserve"> 914 1160709000 0000 140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</si>
  <si>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</si>
  <si>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914 1160709010 0000 140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</si>
  <si>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</si>
  <si>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914 1 17 00000 00 0000 000</t>
  </si>
  <si>
    <t xml:space="preserve">  ПРОЧИЕ НЕНАЛОГОВЫЕ ДОХОДЫ</t>
  </si>
  <si>
    <t>914 1 17 05000 00 0000 180</t>
  </si>
  <si>
    <t xml:space="preserve">  Прочие неналоговые доходы</t>
  </si>
  <si>
    <t>914 1 17 05050 10 0000 180</t>
  </si>
  <si>
    <t xml:space="preserve">  Прочие неналоговые доходы бюджетов сельских поселений</t>
  </si>
  <si>
    <t>914 2 00 00000 00 0000 000</t>
  </si>
  <si>
    <t xml:space="preserve">  БЕЗВОЗМЕЗДНЫЕ ПОСТУПЛЕНИЯ</t>
  </si>
  <si>
    <t>914 2 02 00000 00 0000 000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</si>
  <si>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</si>
  <si>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</si>
  <si>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>914 2 02 10000 00 0000 150</t>
  </si>
  <si>
    <t>914 2 02 15001 00 0000 150</t>
  </si>
  <si>
    <t xml:space="preserve">  Дотации на выравнивание бюджетной обеспеченности</t>
  </si>
  <si>
    <t>914 2 02 15001 10 0000 150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</si>
  <si>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</si>
  <si>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914 2 02 16001 00 0000 150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</si>
  <si>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</si>
  <si>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914 2 02 16001 10 0000 150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</si>
  <si>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</si>
  <si>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Субвенции бюджетам бюджетной системы Российской Федерации</t>
  </si>
  <si>
    <t>914 2 02 30000 00 0000 150</t>
  </si>
  <si>
    <t>914 2 02 35118 00 0000 150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</si>
  <si>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</si>
  <si>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914 2 02 35118 10 0000 150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</si>
  <si>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</si>
  <si>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Иные межбюджетные трансферты</t>
  </si>
  <si>
    <t>914 2 02 40000 00 0000 150</t>
  </si>
  <si>
    <t>914 2 02 40014 00 0000 150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</si>
  <si>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</si>
  <si>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</si>
  <si>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</si>
  <si>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914 2 02 45160 10 0000 150</t>
  </si>
  <si>
    <t xml:space="preserve">  Межбюджетные трансферты, передаваемые бюджетам сельских поселений из резервного фонда области</t>
  </si>
  <si>
    <t>914 2 02 49999 00 0000 150</t>
  </si>
  <si>
    <t xml:space="preserve">  Прочие межбюджетные трансферты, передаваемые бюджетам</t>
  </si>
  <si>
    <t>914 2 02 49999 10 0000 150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</si>
  <si>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</si>
  <si>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</si>
  <si>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 xml:space="preserve"> 914 2070000000 0000 000</t>
  </si>
  <si>
    <t>914 2070500010 0000 150</t>
  </si>
  <si>
    <t xml:space="preserve">  Прочие безвозмездные поступления в бюджеты сельских поселений</t>
  </si>
  <si>
    <t xml:space="preserve"> 914 2070503010 0000 150</t>
  </si>
  <si>
    <t>Приложение
к Порядкуформирования и ведения
реестра источников доходов
бюджета Березовского сельского поселения Аннинского муниципального района Воронежской области (утв. Постановлением администрации Березовского сельского поселения от 15.02.2023г. №15)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</si>
</sst>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7"/>
      <color rgb="FF000000"/>
      <name val="Arial Cyr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sz val="7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9" fontId="6" fillId="0" borderId="11">
      <alignment horizontal="center"/>
    </xf>
    <xf numFmtId="0" fontId="6" fillId="0" borderId="12">
      <alignment horizontal="left" wrapText="1"/>
    </xf>
    <xf numFmtId="49" fontId="6" fillId="0" borderId="13">
      <alignment horizontal="left"/>
    </xf>
    <xf numFmtId="49" fontId="6" fillId="0" borderId="14">
      <alignment horizontal="center"/>
    </xf>
    <xf numFmtId="0" fontId="6" fillId="0" borderId="15">
      <alignment horizontal="left" wrapText="1"/>
    </xf>
    <xf numFmtId="4" fontId="6" fillId="0" borderId="14">
      <alignment horizontal="right" shrinkToFit="1"/>
    </xf>
    <xf numFmtId="49" fontId="6" fillId="0" borderId="16">
      <alignment horizontal="center"/>
    </xf>
    <xf numFmtId="0" fontId="6" fillId="0" borderId="17">
      <alignment horizontal="left" wrapText="1" indent="2"/>
    </xf>
    <xf numFmtId="4" fontId="6" fillId="0" borderId="16">
      <alignment horizontal="right" shrinkToFit="1"/>
    </xf>
    <xf numFmtId="49" fontId="12" fillId="0" borderId="13">
      <alignment horizontal="center"/>
    </xf>
    <xf numFmtId="0" fontId="12" fillId="0" borderId="18">
      <alignment horizontal="left" wrapText="1" indent="2"/>
    </xf>
    <xf numFmtId="49" fontId="12" fillId="0" borderId="13">
      <alignment horizontal="center"/>
    </xf>
    <xf numFmtId="0" fontId="12" fillId="0" borderId="18">
      <alignment horizontal="left" wrapText="1" indent="2"/>
    </xf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/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6" fillId="0" borderId="5" xfId="1" applyNumberFormat="1" applyBorder="1" applyProtection="1">
      <alignment horizontal="center"/>
    </xf>
    <xf numFmtId="0" fontId="6" fillId="0" borderId="5" xfId="2" applyNumberFormat="1" applyBorder="1" applyAlignment="1" applyProtection="1">
      <alignment horizontal="left" wrapText="1"/>
    </xf>
    <xf numFmtId="0" fontId="4" fillId="0" borderId="5" xfId="0" applyFont="1" applyBorder="1" applyAlignment="1">
      <alignment horizontal="center" vertical="center" wrapText="1"/>
    </xf>
    <xf numFmtId="4" fontId="7" fillId="0" borderId="5" xfId="3" applyNumberFormat="1" applyFont="1" applyBorder="1" applyAlignment="1" applyProtection="1">
      <alignment horizontal="right" shrinkToFit="1"/>
    </xf>
    <xf numFmtId="0" fontId="1" fillId="0" borderId="5" xfId="0" applyFont="1" applyBorder="1"/>
    <xf numFmtId="0" fontId="4" fillId="0" borderId="5" xfId="0" applyFont="1" applyBorder="1"/>
    <xf numFmtId="49" fontId="6" fillId="0" borderId="5" xfId="4" applyNumberFormat="1" applyBorder="1" applyProtection="1">
      <alignment horizontal="center"/>
    </xf>
    <xf numFmtId="0" fontId="6" fillId="0" borderId="5" xfId="5" applyNumberFormat="1" applyBorder="1" applyAlignment="1" applyProtection="1">
      <alignment horizontal="left" wrapText="1"/>
    </xf>
    <xf numFmtId="49" fontId="8" fillId="0" borderId="5" xfId="0" applyNumberFormat="1" applyFont="1" applyBorder="1" applyAlignment="1">
      <alignment horizontal="center" wrapText="1"/>
    </xf>
    <xf numFmtId="4" fontId="7" fillId="0" borderId="5" xfId="6" applyNumberFormat="1" applyFont="1" applyBorder="1" applyProtection="1">
      <alignment horizontal="right" shrinkToFit="1"/>
    </xf>
    <xf numFmtId="4" fontId="4" fillId="3" borderId="5" xfId="0" applyNumberFormat="1" applyFont="1" applyFill="1" applyBorder="1" applyAlignment="1">
      <alignment horizontal="center" wrapText="1"/>
    </xf>
    <xf numFmtId="4" fontId="4" fillId="3" borderId="8" xfId="0" applyNumberFormat="1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/>
    </xf>
    <xf numFmtId="49" fontId="6" fillId="0" borderId="5" xfId="7" applyNumberFormat="1" applyBorder="1" applyProtection="1">
      <alignment horizontal="center"/>
    </xf>
    <xf numFmtId="0" fontId="6" fillId="0" borderId="5" xfId="8" applyNumberFormat="1" applyBorder="1" applyAlignment="1" applyProtection="1">
      <alignment horizontal="left" wrapText="1"/>
    </xf>
    <xf numFmtId="4" fontId="7" fillId="0" borderId="5" xfId="9" applyNumberFormat="1" applyFont="1" applyBorder="1" applyProtection="1">
      <alignment horizontal="right" shrinkToFit="1"/>
    </xf>
    <xf numFmtId="0" fontId="9" fillId="0" borderId="17" xfId="8" applyNumberFormat="1" applyFont="1" applyProtection="1">
      <alignment horizontal="left" wrapText="1" indent="2"/>
    </xf>
    <xf numFmtId="49" fontId="10" fillId="0" borderId="5" xfId="0" applyNumberFormat="1" applyFont="1" applyBorder="1" applyAlignment="1">
      <alignment horizontal="center" wrapText="1"/>
    </xf>
    <xf numFmtId="4" fontId="4" fillId="3" borderId="5" xfId="0" applyNumberFormat="1" applyFont="1" applyFill="1" applyBorder="1" applyAlignment="1">
      <alignment horizontal="center"/>
    </xf>
    <xf numFmtId="4" fontId="4" fillId="3" borderId="8" xfId="0" applyNumberFormat="1" applyFont="1" applyFill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6" fillId="0" borderId="5" xfId="8" applyNumberFormat="1" applyFont="1" applyBorder="1" applyAlignment="1" applyProtection="1">
      <alignment horizontal="left" wrapText="1"/>
    </xf>
    <xf numFmtId="0" fontId="11" fillId="0" borderId="5" xfId="0" applyFont="1" applyBorder="1"/>
    <xf numFmtId="49" fontId="13" fillId="0" borderId="5" xfId="10" applyNumberFormat="1" applyFont="1" applyBorder="1" applyAlignment="1" applyProtection="1">
      <alignment horizontal="center"/>
    </xf>
    <xf numFmtId="0" fontId="2" fillId="0" borderId="5" xfId="11" applyNumberFormat="1" applyFont="1" applyBorder="1" applyAlignment="1" applyProtection="1">
      <alignment horizontal="center" wrapText="1"/>
    </xf>
    <xf numFmtId="4" fontId="5" fillId="3" borderId="5" xfId="0" applyNumberFormat="1" applyFont="1" applyFill="1" applyBorder="1" applyAlignment="1">
      <alignment horizontal="center" wrapText="1"/>
    </xf>
    <xf numFmtId="4" fontId="5" fillId="3" borderId="8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4" fontId="4" fillId="3" borderId="5" xfId="0" applyNumberFormat="1" applyFont="1" applyFill="1" applyBorder="1" applyAlignment="1">
      <alignment horizontal="left"/>
    </xf>
    <xf numFmtId="4" fontId="4" fillId="3" borderId="8" xfId="0" applyNumberFormat="1" applyFont="1" applyFill="1" applyBorder="1" applyAlignment="1">
      <alignment horizontal="left"/>
    </xf>
    <xf numFmtId="4" fontId="4" fillId="0" borderId="5" xfId="0" applyNumberFormat="1" applyFont="1" applyBorder="1"/>
    <xf numFmtId="0" fontId="9" fillId="0" borderId="5" xfId="8" applyNumberFormat="1" applyFont="1" applyBorder="1" applyAlignment="1" applyProtection="1">
      <alignment horizontal="left" wrapText="1"/>
    </xf>
    <xf numFmtId="0" fontId="1" fillId="0" borderId="5" xfId="0" applyFont="1" applyBorder="1" applyAlignment="1">
      <alignment horizontal="center"/>
    </xf>
    <xf numFmtId="0" fontId="2" fillId="0" borderId="5" xfId="0" applyFont="1" applyBorder="1"/>
    <xf numFmtId="0" fontId="4" fillId="0" borderId="5" xfId="0" applyFont="1" applyBorder="1" applyAlignment="1">
      <alignment horizontal="center" wrapText="1"/>
    </xf>
    <xf numFmtId="4" fontId="7" fillId="3" borderId="5" xfId="9" applyNumberFormat="1" applyFont="1" applyFill="1" applyBorder="1" applyProtection="1">
      <alignment horizontal="right" shrinkToFit="1"/>
    </xf>
    <xf numFmtId="4" fontId="7" fillId="3" borderId="19" xfId="9" applyNumberFormat="1" applyFont="1" applyFill="1" applyBorder="1" applyProtection="1">
      <alignment horizontal="right" shrinkToFit="1"/>
    </xf>
    <xf numFmtId="4" fontId="7" fillId="3" borderId="16" xfId="9" applyNumberFormat="1" applyFont="1" applyFill="1" applyProtection="1">
      <alignment horizontal="right" shrinkToFit="1"/>
    </xf>
    <xf numFmtId="4" fontId="7" fillId="0" borderId="16" xfId="9" applyNumberFormat="1" applyFont="1" applyProtection="1">
      <alignment horizontal="right" shrinkToFit="1"/>
    </xf>
    <xf numFmtId="49" fontId="12" fillId="0" borderId="5" xfId="12" applyNumberFormat="1" applyFill="1" applyBorder="1" applyProtection="1">
      <alignment horizontal="center"/>
    </xf>
    <xf numFmtId="49" fontId="12" fillId="0" borderId="5" xfId="12" applyNumberFormat="1" applyBorder="1" applyProtection="1">
      <alignment horizontal="center"/>
    </xf>
    <xf numFmtId="0" fontId="12" fillId="0" borderId="5" xfId="13" applyNumberFormat="1" applyBorder="1" applyProtection="1">
      <alignment horizontal="left" wrapText="1" indent="2"/>
    </xf>
    <xf numFmtId="0" fontId="1" fillId="0" borderId="20" xfId="0" applyFont="1" applyBorder="1"/>
    <xf numFmtId="0" fontId="9" fillId="0" borderId="20" xfId="8" applyNumberFormat="1" applyFont="1" applyBorder="1" applyAlignment="1" applyProtection="1">
      <alignment horizontal="left" wrapText="1"/>
    </xf>
    <xf numFmtId="49" fontId="6" fillId="0" borderId="20" xfId="7" applyNumberFormat="1" applyBorder="1" applyProtection="1">
      <alignment horizontal="center"/>
    </xf>
    <xf numFmtId="0" fontId="6" fillId="0" borderId="20" xfId="8" applyNumberFormat="1" applyBorder="1" applyAlignment="1" applyProtection="1">
      <alignment horizontal="left" wrapText="1"/>
    </xf>
    <xf numFmtId="0" fontId="1" fillId="0" borderId="20" xfId="0" applyFont="1" applyBorder="1" applyAlignment="1">
      <alignment horizontal="center"/>
    </xf>
    <xf numFmtId="4" fontId="7" fillId="0" borderId="20" xfId="9" applyNumberFormat="1" applyFont="1" applyBorder="1" applyProtection="1">
      <alignment horizontal="right" shrinkToFit="1"/>
    </xf>
    <xf numFmtId="4" fontId="7" fillId="3" borderId="20" xfId="9" applyNumberFormat="1" applyFont="1" applyFill="1" applyBorder="1" applyProtection="1">
      <alignment horizontal="right" shrinkToFit="1"/>
    </xf>
    <xf numFmtId="49" fontId="10" fillId="4" borderId="5" xfId="0" applyNumberFormat="1" applyFont="1" applyFill="1" applyBorder="1" applyAlignment="1" applyProtection="1">
      <alignment horizontal="center" wrapText="1"/>
    </xf>
    <xf numFmtId="4" fontId="4" fillId="3" borderId="0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4" fillId="0" borderId="5" xfId="13" applyNumberFormat="1" applyFont="1" applyFill="1" applyBorder="1" applyProtection="1">
      <alignment horizontal="left" wrapText="1" indent="2"/>
    </xf>
    <xf numFmtId="0" fontId="12" fillId="0" borderId="5" xfId="13" applyNumberFormat="1" applyFill="1" applyBorder="1" applyProtection="1">
      <alignment horizontal="left" wrapText="1" indent="2"/>
    </xf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</cellXfs>
  <cellStyles count="14">
    <cellStyle name="xl28" xfId="2"/>
    <cellStyle name="xl29" xfId="5"/>
    <cellStyle name="xl30" xfId="8"/>
    <cellStyle name="xl31" xfId="13"/>
    <cellStyle name="xl34" xfId="11"/>
    <cellStyle name="xl39" xfId="1"/>
    <cellStyle name="xl40" xfId="4"/>
    <cellStyle name="xl41" xfId="7"/>
    <cellStyle name="xl43" xfId="12"/>
    <cellStyle name="xl48" xfId="3"/>
    <cellStyle name="xl49" xfId="6"/>
    <cellStyle name="xl50" xfId="9"/>
    <cellStyle name="xl52" xfId="10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/Desktop/&#1042;&#1077;&#1081;&#1085;&#1077;&#1088;/&#1054;&#1058;&#1063;&#1045;&#1058;&#1067;/2024%20&#1057;&#1042;&#1054;&#1044;%20&#1086;&#1073;%20&#1080;&#1089;&#1087;&#1086;&#1083;&#1085;&#1077;&#1085;&#1080;&#1080;%20&#1073;&#1102;&#1076;&#1078;&#1077;&#1090;&#1072;/&#1041;&#1077;&#1088;&#1077;&#1079;&#1086;&#1074;&#1082;&#1072;_&#1057;&#1042;&#1054;&#1044;%20&#1084;&#1077;&#1089;%20&#1086;&#1090;&#1095;%20%20&#1085;&#1072;%2001.11.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рез"/>
      <sheetName val="Лист1"/>
    </sheetNames>
    <sheetDataSet>
      <sheetData sheetId="0">
        <row r="11">
          <cell r="C11">
            <v>206000</v>
          </cell>
          <cell r="D11">
            <v>152601.94</v>
          </cell>
        </row>
        <row r="13">
          <cell r="D13">
            <v>463.96</v>
          </cell>
        </row>
        <row r="14">
          <cell r="C14">
            <v>0</v>
          </cell>
        </row>
        <row r="19">
          <cell r="C19">
            <v>667000</v>
          </cell>
          <cell r="D19">
            <v>716335.5</v>
          </cell>
        </row>
        <row r="22">
          <cell r="C22">
            <v>66000</v>
          </cell>
          <cell r="D22">
            <v>4834.74</v>
          </cell>
        </row>
        <row r="25">
          <cell r="C25">
            <v>525000</v>
          </cell>
          <cell r="D25">
            <v>489515</v>
          </cell>
        </row>
        <row r="27">
          <cell r="C27">
            <v>1395000</v>
          </cell>
          <cell r="D27">
            <v>289860.47999999998</v>
          </cell>
        </row>
        <row r="35">
          <cell r="C35">
            <v>276000</v>
          </cell>
          <cell r="D35">
            <v>177404.04</v>
          </cell>
        </row>
        <row r="37">
          <cell r="C37">
            <v>71000</v>
          </cell>
          <cell r="D37">
            <v>68012.600000000006</v>
          </cell>
        </row>
        <row r="59">
          <cell r="C59">
            <v>184000</v>
          </cell>
          <cell r="D59">
            <v>190510</v>
          </cell>
        </row>
        <row r="65">
          <cell r="C65">
            <v>176000</v>
          </cell>
          <cell r="D65">
            <v>146400</v>
          </cell>
        </row>
        <row r="79">
          <cell r="C79">
            <v>136184</v>
          </cell>
          <cell r="D79">
            <v>112415.12</v>
          </cell>
        </row>
        <row r="81">
          <cell r="C81">
            <v>1514100</v>
          </cell>
          <cell r="D81">
            <v>1514053.65</v>
          </cell>
        </row>
        <row r="84">
          <cell r="C84">
            <v>65745.789999999994</v>
          </cell>
          <cell r="D84">
            <v>65745.789999999994</v>
          </cell>
        </row>
        <row r="89">
          <cell r="C89">
            <v>9602455.7199999988</v>
          </cell>
          <cell r="D89">
            <v>8708591.7199999988</v>
          </cell>
        </row>
        <row r="114">
          <cell r="C114">
            <v>10000</v>
          </cell>
          <cell r="D114">
            <v>10000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A61" workbookViewId="0">
      <selection activeCell="D2" sqref="D2:W2"/>
    </sheetView>
  </sheetViews>
  <sheetFormatPr defaultRowHeight="14.4" x14ac:dyDescent="0.3"/>
  <cols>
    <col min="1" max="1" width="9.109375" customWidth="1"/>
    <col min="2" max="2" width="25" customWidth="1"/>
    <col min="3" max="3" width="22.44140625" customWidth="1"/>
    <col min="4" max="4" width="65.109375" customWidth="1"/>
    <col min="5" max="5" width="17" customWidth="1"/>
    <col min="6" max="6" width="14" customWidth="1"/>
    <col min="7" max="7" width="16.88671875" customWidth="1"/>
    <col min="8" max="19" width="0" hidden="1" customWidth="1"/>
    <col min="20" max="20" width="12.33203125" customWidth="1"/>
    <col min="21" max="21" width="15.6640625" customWidth="1"/>
    <col min="22" max="22" width="14.5546875" customWidth="1"/>
    <col min="23" max="23" width="14.88671875" customWidth="1"/>
  </cols>
  <sheetData>
    <row r="1" spans="1:23" ht="77.25" customHeight="1" x14ac:dyDescent="0.3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91" t="s">
        <v>140</v>
      </c>
      <c r="U1" s="92"/>
      <c r="V1" s="92"/>
      <c r="W1" s="1"/>
    </row>
    <row r="2" spans="1:23" ht="26.25" customHeight="1" x14ac:dyDescent="0.3">
      <c r="A2" s="1"/>
      <c r="B2" s="1"/>
      <c r="C2" s="1"/>
      <c r="D2" s="80" t="s">
        <v>0</v>
      </c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3" ht="15.6" x14ac:dyDescent="0.3">
      <c r="A3" s="1"/>
      <c r="B3" s="1"/>
      <c r="C3" s="1"/>
      <c r="D3" s="3"/>
      <c r="E3" s="4"/>
      <c r="F3" s="5"/>
      <c r="G3" s="5"/>
      <c r="H3" s="5" t="s">
        <v>1</v>
      </c>
      <c r="I3" s="5" t="s">
        <v>1</v>
      </c>
      <c r="J3" s="5" t="s">
        <v>1</v>
      </c>
      <c r="K3" s="5" t="s">
        <v>1</v>
      </c>
      <c r="L3" s="5" t="s">
        <v>1</v>
      </c>
      <c r="M3" s="5" t="s">
        <v>1</v>
      </c>
      <c r="N3" s="5" t="s">
        <v>1</v>
      </c>
      <c r="O3" s="5" t="s">
        <v>1</v>
      </c>
      <c r="P3" s="5" t="s">
        <v>1</v>
      </c>
      <c r="Q3" s="5" t="s">
        <v>1</v>
      </c>
      <c r="R3" s="5" t="s">
        <v>1</v>
      </c>
      <c r="S3" s="5" t="s">
        <v>1</v>
      </c>
      <c r="T3" s="5"/>
      <c r="U3" s="5"/>
      <c r="V3" s="5"/>
      <c r="W3" s="6" t="s">
        <v>2</v>
      </c>
    </row>
    <row r="4" spans="1:23" x14ac:dyDescent="0.3">
      <c r="A4" s="81" t="s">
        <v>3</v>
      </c>
      <c r="B4" s="83" t="s">
        <v>4</v>
      </c>
      <c r="C4" s="85" t="s">
        <v>5</v>
      </c>
      <c r="D4" s="86"/>
      <c r="E4" s="87" t="s">
        <v>6</v>
      </c>
      <c r="F4" s="87" t="s">
        <v>7</v>
      </c>
      <c r="G4" s="87" t="s">
        <v>8</v>
      </c>
      <c r="H4" s="7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73" t="s">
        <v>9</v>
      </c>
      <c r="U4" s="88" t="s">
        <v>10</v>
      </c>
      <c r="V4" s="89"/>
      <c r="W4" s="90"/>
    </row>
    <row r="5" spans="1:23" x14ac:dyDescent="0.3">
      <c r="A5" s="82"/>
      <c r="B5" s="84"/>
      <c r="C5" s="73" t="s">
        <v>11</v>
      </c>
      <c r="D5" s="75" t="s">
        <v>12</v>
      </c>
      <c r="E5" s="87"/>
      <c r="F5" s="87"/>
      <c r="G5" s="87"/>
      <c r="H5" s="7"/>
      <c r="I5" s="10"/>
      <c r="J5" s="11"/>
      <c r="K5" s="11"/>
      <c r="L5" s="11"/>
      <c r="M5" s="11"/>
      <c r="N5" s="11"/>
      <c r="O5" s="11"/>
      <c r="P5" s="11"/>
      <c r="Q5" s="11"/>
      <c r="R5" s="11"/>
      <c r="S5" s="11"/>
      <c r="T5" s="74"/>
      <c r="U5" s="77" t="s">
        <v>13</v>
      </c>
      <c r="V5" s="77" t="s">
        <v>14</v>
      </c>
      <c r="W5" s="79" t="s">
        <v>15</v>
      </c>
    </row>
    <row r="6" spans="1:23" ht="62.25" customHeight="1" x14ac:dyDescent="0.3">
      <c r="A6" s="82"/>
      <c r="B6" s="84"/>
      <c r="C6" s="74"/>
      <c r="D6" s="76"/>
      <c r="E6" s="87"/>
      <c r="F6" s="87"/>
      <c r="G6" s="87"/>
      <c r="H6" s="7" t="s">
        <v>16</v>
      </c>
      <c r="I6" s="10" t="s">
        <v>17</v>
      </c>
      <c r="J6" s="11" t="s">
        <v>18</v>
      </c>
      <c r="K6" s="11" t="s">
        <v>19</v>
      </c>
      <c r="L6" s="11" t="s">
        <v>20</v>
      </c>
      <c r="M6" s="11" t="s">
        <v>21</v>
      </c>
      <c r="N6" s="11" t="s">
        <v>22</v>
      </c>
      <c r="O6" s="11" t="s">
        <v>23</v>
      </c>
      <c r="P6" s="11" t="s">
        <v>24</v>
      </c>
      <c r="Q6" s="11" t="s">
        <v>25</v>
      </c>
      <c r="R6" s="11" t="s">
        <v>26</v>
      </c>
      <c r="S6" s="11" t="s">
        <v>27</v>
      </c>
      <c r="T6" s="74"/>
      <c r="U6" s="78"/>
      <c r="V6" s="78"/>
      <c r="W6" s="79"/>
    </row>
    <row r="7" spans="1:23" ht="15.6" x14ac:dyDescent="0.3">
      <c r="A7" s="12"/>
      <c r="B7" s="13"/>
      <c r="C7" s="14" t="s">
        <v>28</v>
      </c>
      <c r="D7" s="15" t="s">
        <v>29</v>
      </c>
      <c r="E7" s="16"/>
      <c r="F7" s="17">
        <f>F9+F48</f>
        <v>14894485.509999998</v>
      </c>
      <c r="G7" s="17">
        <f>G9+G48</f>
        <v>12646744.539999997</v>
      </c>
      <c r="H7" s="17">
        <f t="shared" ref="H7:W7" si="0">H9+H48</f>
        <v>19000</v>
      </c>
      <c r="I7" s="17">
        <f t="shared" si="0"/>
        <v>151000</v>
      </c>
      <c r="J7" s="17">
        <f>J9+J48</f>
        <v>354000</v>
      </c>
      <c r="K7" s="17">
        <f t="shared" si="0"/>
        <v>154000</v>
      </c>
      <c r="L7" s="17">
        <f t="shared" si="0"/>
        <v>23000</v>
      </c>
      <c r="M7" s="17">
        <f t="shared" si="0"/>
        <v>23000</v>
      </c>
      <c r="N7" s="17">
        <f t="shared" si="0"/>
        <v>487000</v>
      </c>
      <c r="O7" s="17">
        <f t="shared" si="0"/>
        <v>207000</v>
      </c>
      <c r="P7" s="17">
        <f t="shared" si="0"/>
        <v>161000</v>
      </c>
      <c r="Q7" s="17">
        <f t="shared" si="0"/>
        <v>158000</v>
      </c>
      <c r="R7" s="17">
        <f t="shared" si="0"/>
        <v>1626000</v>
      </c>
      <c r="S7" s="17">
        <f t="shared" si="0"/>
        <v>27000</v>
      </c>
      <c r="T7" s="17">
        <f>G7+R7+S7</f>
        <v>14299744.539999997</v>
      </c>
      <c r="U7" s="17">
        <f>U9+U48</f>
        <v>7999100</v>
      </c>
      <c r="V7" s="17">
        <f t="shared" si="0"/>
        <v>10112700</v>
      </c>
      <c r="W7" s="17">
        <f t="shared" si="0"/>
        <v>0</v>
      </c>
    </row>
    <row r="8" spans="1:23" ht="15.6" x14ac:dyDescent="0.3">
      <c r="A8" s="18"/>
      <c r="B8" s="19"/>
      <c r="C8" s="20"/>
      <c r="D8" s="21" t="s">
        <v>30</v>
      </c>
      <c r="E8" s="22"/>
      <c r="F8" s="23"/>
      <c r="G8" s="23"/>
      <c r="H8" s="24"/>
      <c r="I8" s="25"/>
      <c r="J8" s="24"/>
      <c r="K8" s="24"/>
      <c r="L8" s="24"/>
      <c r="M8" s="24"/>
      <c r="N8" s="24"/>
      <c r="O8" s="24"/>
      <c r="P8" s="24"/>
      <c r="Q8" s="24"/>
      <c r="R8" s="24"/>
      <c r="S8" s="24"/>
      <c r="T8" s="17">
        <f t="shared" ref="T8:T66" si="1">G8+R8+S8</f>
        <v>0</v>
      </c>
      <c r="U8" s="26"/>
      <c r="V8" s="26"/>
      <c r="W8" s="27"/>
    </row>
    <row r="9" spans="1:23" ht="15.6" x14ac:dyDescent="0.3">
      <c r="A9" s="18"/>
      <c r="B9" s="19"/>
      <c r="C9" s="28" t="s">
        <v>31</v>
      </c>
      <c r="D9" s="29" t="s">
        <v>32</v>
      </c>
      <c r="E9" s="22"/>
      <c r="F9" s="30">
        <f>F10+F20+F24+F35</f>
        <v>3390000</v>
      </c>
      <c r="G9" s="30">
        <f t="shared" ref="G9:W9" si="2">G10+G20+G24+G35</f>
        <v>2089538.2600000002</v>
      </c>
      <c r="H9" s="30">
        <f t="shared" si="2"/>
        <v>19000</v>
      </c>
      <c r="I9" s="30">
        <f t="shared" si="2"/>
        <v>151000</v>
      </c>
      <c r="J9" s="30">
        <f t="shared" si="2"/>
        <v>354000</v>
      </c>
      <c r="K9" s="30">
        <f t="shared" si="2"/>
        <v>154000</v>
      </c>
      <c r="L9" s="30">
        <f t="shared" si="2"/>
        <v>23000</v>
      </c>
      <c r="M9" s="30">
        <f t="shared" si="2"/>
        <v>23000</v>
      </c>
      <c r="N9" s="30">
        <f t="shared" si="2"/>
        <v>487000</v>
      </c>
      <c r="O9" s="30">
        <f t="shared" si="2"/>
        <v>207000</v>
      </c>
      <c r="P9" s="30">
        <f t="shared" si="2"/>
        <v>161000</v>
      </c>
      <c r="Q9" s="30">
        <f t="shared" si="2"/>
        <v>158000</v>
      </c>
      <c r="R9" s="30">
        <f t="shared" si="2"/>
        <v>1626000</v>
      </c>
      <c r="S9" s="30">
        <f t="shared" si="2"/>
        <v>27000</v>
      </c>
      <c r="T9" s="17">
        <f t="shared" si="1"/>
        <v>3742538.2600000002</v>
      </c>
      <c r="U9" s="30">
        <f t="shared" si="2"/>
        <v>2915000</v>
      </c>
      <c r="V9" s="30">
        <f t="shared" si="2"/>
        <v>2956000</v>
      </c>
      <c r="W9" s="30">
        <f t="shared" si="2"/>
        <v>0</v>
      </c>
    </row>
    <row r="10" spans="1:23" ht="20.399999999999999" x14ac:dyDescent="0.3">
      <c r="A10" s="18"/>
      <c r="B10" s="31" t="s">
        <v>33</v>
      </c>
      <c r="C10" s="28" t="s">
        <v>34</v>
      </c>
      <c r="D10" s="29" t="s">
        <v>33</v>
      </c>
      <c r="E10" s="22"/>
      <c r="F10" s="30">
        <f>F11</f>
        <v>206000</v>
      </c>
      <c r="G10" s="30">
        <f t="shared" ref="G10:W10" si="3">G11</f>
        <v>153065.9</v>
      </c>
      <c r="H10" s="30">
        <f t="shared" si="3"/>
        <v>13000</v>
      </c>
      <c r="I10" s="30">
        <f t="shared" si="3"/>
        <v>14000</v>
      </c>
      <c r="J10" s="30">
        <f t="shared" si="3"/>
        <v>14000</v>
      </c>
      <c r="K10" s="30">
        <f t="shared" si="3"/>
        <v>17000</v>
      </c>
      <c r="L10" s="30">
        <f t="shared" si="3"/>
        <v>17000</v>
      </c>
      <c r="M10" s="30">
        <f t="shared" si="3"/>
        <v>17000</v>
      </c>
      <c r="N10" s="30">
        <f t="shared" si="3"/>
        <v>17000</v>
      </c>
      <c r="O10" s="30">
        <f t="shared" si="3"/>
        <v>17000</v>
      </c>
      <c r="P10" s="30">
        <f t="shared" si="3"/>
        <v>17000</v>
      </c>
      <c r="Q10" s="30">
        <f t="shared" si="3"/>
        <v>21000</v>
      </c>
      <c r="R10" s="30">
        <f t="shared" si="3"/>
        <v>21000</v>
      </c>
      <c r="S10" s="30">
        <f t="shared" si="3"/>
        <v>21000</v>
      </c>
      <c r="T10" s="17">
        <f t="shared" si="1"/>
        <v>195065.9</v>
      </c>
      <c r="U10" s="30">
        <f t="shared" si="3"/>
        <v>433000</v>
      </c>
      <c r="V10" s="30">
        <f t="shared" si="3"/>
        <v>474000</v>
      </c>
      <c r="W10" s="30">
        <f t="shared" si="3"/>
        <v>0</v>
      </c>
    </row>
    <row r="11" spans="1:23" ht="20.399999999999999" x14ac:dyDescent="0.3">
      <c r="A11" s="18"/>
      <c r="B11" s="31" t="s">
        <v>33</v>
      </c>
      <c r="C11" s="28" t="s">
        <v>35</v>
      </c>
      <c r="D11" s="29" t="s">
        <v>36</v>
      </c>
      <c r="E11" s="22"/>
      <c r="F11" s="30">
        <f>F12+F14+F16+F18</f>
        <v>206000</v>
      </c>
      <c r="G11" s="30">
        <f>G12+G14+G16+G18</f>
        <v>153065.9</v>
      </c>
      <c r="H11" s="30">
        <f t="shared" ref="H11:V11" si="4">H12+H14+H16+H18</f>
        <v>13000</v>
      </c>
      <c r="I11" s="30">
        <f t="shared" si="4"/>
        <v>14000</v>
      </c>
      <c r="J11" s="30">
        <f t="shared" si="4"/>
        <v>14000</v>
      </c>
      <c r="K11" s="30">
        <f t="shared" si="4"/>
        <v>17000</v>
      </c>
      <c r="L11" s="30">
        <f t="shared" si="4"/>
        <v>17000</v>
      </c>
      <c r="M11" s="30">
        <f t="shared" si="4"/>
        <v>17000</v>
      </c>
      <c r="N11" s="30">
        <f t="shared" si="4"/>
        <v>17000</v>
      </c>
      <c r="O11" s="30">
        <f t="shared" si="4"/>
        <v>17000</v>
      </c>
      <c r="P11" s="30">
        <f t="shared" si="4"/>
        <v>17000</v>
      </c>
      <c r="Q11" s="30">
        <f t="shared" si="4"/>
        <v>21000</v>
      </c>
      <c r="R11" s="30">
        <f t="shared" si="4"/>
        <v>21000</v>
      </c>
      <c r="S11" s="30">
        <f t="shared" si="4"/>
        <v>21000</v>
      </c>
      <c r="T11" s="17">
        <f t="shared" si="1"/>
        <v>195065.9</v>
      </c>
      <c r="U11" s="30">
        <f t="shared" si="4"/>
        <v>433000</v>
      </c>
      <c r="V11" s="30">
        <f t="shared" si="4"/>
        <v>474000</v>
      </c>
      <c r="W11" s="30">
        <f>W12+W14+W16+W18</f>
        <v>0</v>
      </c>
    </row>
    <row r="12" spans="1:23" ht="52.2" x14ac:dyDescent="0.3">
      <c r="A12" s="18"/>
      <c r="B12" s="31" t="s">
        <v>33</v>
      </c>
      <c r="C12" s="28" t="s">
        <v>37</v>
      </c>
      <c r="D12" s="29" t="s">
        <v>38</v>
      </c>
      <c r="E12" s="22"/>
      <c r="F12" s="30">
        <f>F13</f>
        <v>206000</v>
      </c>
      <c r="G12" s="30">
        <f t="shared" ref="G12:W12" si="5">G13</f>
        <v>152601.94</v>
      </c>
      <c r="H12" s="30">
        <f t="shared" si="5"/>
        <v>13000</v>
      </c>
      <c r="I12" s="30">
        <f t="shared" si="5"/>
        <v>14000</v>
      </c>
      <c r="J12" s="30">
        <f t="shared" si="5"/>
        <v>14000</v>
      </c>
      <c r="K12" s="30">
        <f t="shared" si="5"/>
        <v>17000</v>
      </c>
      <c r="L12" s="30">
        <f t="shared" si="5"/>
        <v>17000</v>
      </c>
      <c r="M12" s="30">
        <f t="shared" si="5"/>
        <v>17000</v>
      </c>
      <c r="N12" s="30">
        <f t="shared" si="5"/>
        <v>17000</v>
      </c>
      <c r="O12" s="30">
        <f t="shared" si="5"/>
        <v>17000</v>
      </c>
      <c r="P12" s="30">
        <f t="shared" si="5"/>
        <v>17000</v>
      </c>
      <c r="Q12" s="30">
        <f t="shared" si="5"/>
        <v>21000</v>
      </c>
      <c r="R12" s="30">
        <f t="shared" si="5"/>
        <v>21000</v>
      </c>
      <c r="S12" s="30">
        <f t="shared" si="5"/>
        <v>21000</v>
      </c>
      <c r="T12" s="17">
        <f t="shared" si="1"/>
        <v>194601.94</v>
      </c>
      <c r="U12" s="30">
        <f t="shared" si="5"/>
        <v>433000</v>
      </c>
      <c r="V12" s="30">
        <f t="shared" si="5"/>
        <v>474000</v>
      </c>
      <c r="W12" s="30">
        <f t="shared" si="5"/>
        <v>0</v>
      </c>
    </row>
    <row r="13" spans="1:23" ht="52.2" x14ac:dyDescent="0.3">
      <c r="A13" s="18"/>
      <c r="B13" s="31" t="s">
        <v>33</v>
      </c>
      <c r="C13" s="28" t="s">
        <v>39</v>
      </c>
      <c r="D13" s="29" t="s">
        <v>38</v>
      </c>
      <c r="E13" s="32" t="s">
        <v>40</v>
      </c>
      <c r="F13" s="30">
        <f>[1]Берез!C11</f>
        <v>206000</v>
      </c>
      <c r="G13" s="30">
        <f>[1]Берез!D11</f>
        <v>152601.94</v>
      </c>
      <c r="H13" s="33">
        <v>13000</v>
      </c>
      <c r="I13" s="34">
        <v>14000</v>
      </c>
      <c r="J13" s="33">
        <v>14000</v>
      </c>
      <c r="K13" s="33">
        <v>17000</v>
      </c>
      <c r="L13" s="33">
        <v>17000</v>
      </c>
      <c r="M13" s="33">
        <v>17000</v>
      </c>
      <c r="N13" s="33">
        <v>17000</v>
      </c>
      <c r="O13" s="33">
        <v>17000</v>
      </c>
      <c r="P13" s="33">
        <v>17000</v>
      </c>
      <c r="Q13" s="33">
        <v>21000</v>
      </c>
      <c r="R13" s="33">
        <v>21000</v>
      </c>
      <c r="S13" s="33">
        <v>21000</v>
      </c>
      <c r="T13" s="17">
        <f t="shared" si="1"/>
        <v>194601.94</v>
      </c>
      <c r="U13" s="35">
        <v>433000</v>
      </c>
      <c r="V13" s="35">
        <v>474000</v>
      </c>
      <c r="W13" s="35">
        <v>0</v>
      </c>
    </row>
    <row r="14" spans="1:23" ht="21.6" x14ac:dyDescent="0.3">
      <c r="A14" s="18"/>
      <c r="B14" s="31" t="s">
        <v>33</v>
      </c>
      <c r="C14" s="28" t="s">
        <v>41</v>
      </c>
      <c r="D14" s="29" t="s">
        <v>42</v>
      </c>
      <c r="E14" s="32"/>
      <c r="F14" s="30">
        <f>F15</f>
        <v>0</v>
      </c>
      <c r="G14" s="30">
        <f>G15</f>
        <v>463.96</v>
      </c>
      <c r="H14" s="30">
        <f t="shared" ref="H14:W14" si="6">H15</f>
        <v>0</v>
      </c>
      <c r="I14" s="30">
        <f t="shared" si="6"/>
        <v>0</v>
      </c>
      <c r="J14" s="30">
        <f t="shared" si="6"/>
        <v>0</v>
      </c>
      <c r="K14" s="30">
        <f t="shared" si="6"/>
        <v>0</v>
      </c>
      <c r="L14" s="30">
        <f t="shared" si="6"/>
        <v>0</v>
      </c>
      <c r="M14" s="30">
        <f t="shared" si="6"/>
        <v>0</v>
      </c>
      <c r="N14" s="30">
        <f t="shared" si="6"/>
        <v>0</v>
      </c>
      <c r="O14" s="30">
        <f t="shared" si="6"/>
        <v>0</v>
      </c>
      <c r="P14" s="30">
        <f t="shared" si="6"/>
        <v>0</v>
      </c>
      <c r="Q14" s="30">
        <f t="shared" si="6"/>
        <v>0</v>
      </c>
      <c r="R14" s="30">
        <f t="shared" si="6"/>
        <v>0</v>
      </c>
      <c r="S14" s="30">
        <f t="shared" si="6"/>
        <v>0</v>
      </c>
      <c r="T14" s="17">
        <f t="shared" si="1"/>
        <v>463.96</v>
      </c>
      <c r="U14" s="30">
        <f t="shared" si="6"/>
        <v>0</v>
      </c>
      <c r="V14" s="30">
        <f t="shared" si="6"/>
        <v>0</v>
      </c>
      <c r="W14" s="30">
        <f t="shared" si="6"/>
        <v>0</v>
      </c>
    </row>
    <row r="15" spans="1:23" ht="31.8" x14ac:dyDescent="0.3">
      <c r="A15" s="18"/>
      <c r="B15" s="31" t="s">
        <v>33</v>
      </c>
      <c r="C15" s="28" t="s">
        <v>43</v>
      </c>
      <c r="D15" s="29" t="s">
        <v>42</v>
      </c>
      <c r="E15" s="32" t="s">
        <v>40</v>
      </c>
      <c r="F15" s="30">
        <f>[1]Берез!C13</f>
        <v>0</v>
      </c>
      <c r="G15" s="30">
        <f>[1]Берез!D13</f>
        <v>463.96</v>
      </c>
      <c r="H15" s="33"/>
      <c r="I15" s="34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17">
        <f t="shared" si="1"/>
        <v>463.96</v>
      </c>
      <c r="U15" s="35"/>
      <c r="V15" s="27"/>
      <c r="W15" s="27"/>
    </row>
    <row r="16" spans="1:23" ht="62.4" x14ac:dyDescent="0.3">
      <c r="A16" s="18"/>
      <c r="B16" s="31" t="s">
        <v>33</v>
      </c>
      <c r="C16" s="28" t="s">
        <v>44</v>
      </c>
      <c r="D16" s="36" t="s">
        <v>45</v>
      </c>
      <c r="E16" s="22"/>
      <c r="F16" s="30">
        <f>F17</f>
        <v>0</v>
      </c>
      <c r="G16" s="30">
        <f t="shared" ref="G16:W16" si="7">G17</f>
        <v>0</v>
      </c>
      <c r="H16" s="30">
        <f t="shared" si="7"/>
        <v>0</v>
      </c>
      <c r="I16" s="30">
        <f t="shared" si="7"/>
        <v>0</v>
      </c>
      <c r="J16" s="30">
        <f t="shared" si="7"/>
        <v>0</v>
      </c>
      <c r="K16" s="30">
        <f t="shared" si="7"/>
        <v>0</v>
      </c>
      <c r="L16" s="30">
        <f t="shared" si="7"/>
        <v>0</v>
      </c>
      <c r="M16" s="30">
        <f t="shared" si="7"/>
        <v>0</v>
      </c>
      <c r="N16" s="30">
        <f t="shared" si="7"/>
        <v>0</v>
      </c>
      <c r="O16" s="30">
        <f t="shared" si="7"/>
        <v>0</v>
      </c>
      <c r="P16" s="30">
        <f t="shared" si="7"/>
        <v>0</v>
      </c>
      <c r="Q16" s="30">
        <f t="shared" si="7"/>
        <v>0</v>
      </c>
      <c r="R16" s="30">
        <f t="shared" si="7"/>
        <v>0</v>
      </c>
      <c r="S16" s="30">
        <f t="shared" si="7"/>
        <v>0</v>
      </c>
      <c r="T16" s="17">
        <f t="shared" si="1"/>
        <v>0</v>
      </c>
      <c r="U16" s="30">
        <f t="shared" si="7"/>
        <v>0</v>
      </c>
      <c r="V16" s="30">
        <f t="shared" si="7"/>
        <v>0</v>
      </c>
      <c r="W16" s="30">
        <f t="shared" si="7"/>
        <v>0</v>
      </c>
    </row>
    <row r="17" spans="1:23" ht="31.8" x14ac:dyDescent="0.3">
      <c r="A17" s="18"/>
      <c r="B17" s="31" t="s">
        <v>33</v>
      </c>
      <c r="C17" s="28" t="s">
        <v>46</v>
      </c>
      <c r="D17" s="36" t="s">
        <v>47</v>
      </c>
      <c r="E17" s="32" t="s">
        <v>40</v>
      </c>
      <c r="F17" s="30">
        <f>[1]Берез!C14</f>
        <v>0</v>
      </c>
      <c r="G17" s="30">
        <f>[1]Берез!D14</f>
        <v>0</v>
      </c>
      <c r="H17" s="33">
        <v>0</v>
      </c>
      <c r="I17" s="34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17">
        <f t="shared" si="1"/>
        <v>0</v>
      </c>
      <c r="U17" s="35"/>
      <c r="V17" s="27"/>
      <c r="W17" s="27"/>
    </row>
    <row r="18" spans="1:23" ht="20.399999999999999" x14ac:dyDescent="0.3">
      <c r="A18" s="37"/>
      <c r="B18" s="31" t="s">
        <v>33</v>
      </c>
      <c r="C18" s="38" t="s">
        <v>48</v>
      </c>
      <c r="D18" s="39" t="s">
        <v>49</v>
      </c>
      <c r="E18" s="32"/>
      <c r="F18" s="30">
        <f>F19</f>
        <v>0</v>
      </c>
      <c r="G18" s="30">
        <f t="shared" ref="G18:W18" si="8">G19</f>
        <v>0</v>
      </c>
      <c r="H18" s="30">
        <f t="shared" si="8"/>
        <v>0</v>
      </c>
      <c r="I18" s="30">
        <f t="shared" si="8"/>
        <v>0</v>
      </c>
      <c r="J18" s="30">
        <f t="shared" si="8"/>
        <v>0</v>
      </c>
      <c r="K18" s="30">
        <f t="shared" si="8"/>
        <v>0</v>
      </c>
      <c r="L18" s="30">
        <f t="shared" si="8"/>
        <v>0</v>
      </c>
      <c r="M18" s="30">
        <f t="shared" si="8"/>
        <v>0</v>
      </c>
      <c r="N18" s="30">
        <f t="shared" si="8"/>
        <v>0</v>
      </c>
      <c r="O18" s="30">
        <f t="shared" si="8"/>
        <v>0</v>
      </c>
      <c r="P18" s="30">
        <f t="shared" si="8"/>
        <v>0</v>
      </c>
      <c r="Q18" s="30">
        <f t="shared" si="8"/>
        <v>0</v>
      </c>
      <c r="R18" s="30">
        <f t="shared" si="8"/>
        <v>0</v>
      </c>
      <c r="S18" s="30">
        <f t="shared" si="8"/>
        <v>0</v>
      </c>
      <c r="T18" s="17">
        <f t="shared" si="1"/>
        <v>0</v>
      </c>
      <c r="U18" s="30">
        <f t="shared" si="8"/>
        <v>0</v>
      </c>
      <c r="V18" s="30">
        <f t="shared" si="8"/>
        <v>0</v>
      </c>
      <c r="W18" s="30">
        <f t="shared" si="8"/>
        <v>0</v>
      </c>
    </row>
    <row r="19" spans="1:23" ht="31.8" x14ac:dyDescent="0.3">
      <c r="A19" s="18"/>
      <c r="B19" s="31" t="s">
        <v>33</v>
      </c>
      <c r="C19" s="38" t="s">
        <v>48</v>
      </c>
      <c r="D19" s="39" t="s">
        <v>49</v>
      </c>
      <c r="E19" s="32" t="s">
        <v>40</v>
      </c>
      <c r="F19" s="30">
        <f>[1]Берез!C15</f>
        <v>0</v>
      </c>
      <c r="G19" s="30">
        <f>[1]Берез!D15</f>
        <v>0</v>
      </c>
      <c r="H19" s="40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17">
        <f t="shared" si="1"/>
        <v>0</v>
      </c>
      <c r="U19" s="42"/>
      <c r="V19" s="42"/>
      <c r="W19" s="42"/>
    </row>
    <row r="20" spans="1:23" ht="20.399999999999999" x14ac:dyDescent="0.3">
      <c r="A20" s="18"/>
      <c r="B20" s="31" t="s">
        <v>33</v>
      </c>
      <c r="C20" s="28" t="s">
        <v>50</v>
      </c>
      <c r="D20" s="29" t="s">
        <v>51</v>
      </c>
      <c r="E20" s="43"/>
      <c r="F20" s="30">
        <f t="shared" ref="F20:U22" si="9">F21</f>
        <v>667000</v>
      </c>
      <c r="G20" s="30">
        <f t="shared" si="9"/>
        <v>716335.5</v>
      </c>
      <c r="H20" s="30">
        <f t="shared" si="9"/>
        <v>0</v>
      </c>
      <c r="I20" s="30">
        <f t="shared" si="9"/>
        <v>0</v>
      </c>
      <c r="J20" s="30">
        <f t="shared" si="9"/>
        <v>334000</v>
      </c>
      <c r="K20" s="30">
        <f t="shared" si="9"/>
        <v>0</v>
      </c>
      <c r="L20" s="30">
        <f t="shared" si="9"/>
        <v>0</v>
      </c>
      <c r="M20" s="30">
        <f t="shared" si="9"/>
        <v>0</v>
      </c>
      <c r="N20" s="30">
        <f t="shared" si="9"/>
        <v>333000</v>
      </c>
      <c r="O20" s="30">
        <f t="shared" si="9"/>
        <v>0</v>
      </c>
      <c r="P20" s="30">
        <f t="shared" si="9"/>
        <v>0</v>
      </c>
      <c r="Q20" s="30">
        <f t="shared" si="9"/>
        <v>0</v>
      </c>
      <c r="R20" s="30">
        <f t="shared" si="9"/>
        <v>0</v>
      </c>
      <c r="S20" s="30">
        <f t="shared" si="9"/>
        <v>0</v>
      </c>
      <c r="T20" s="17">
        <f t="shared" si="1"/>
        <v>716335.5</v>
      </c>
      <c r="U20" s="30">
        <f>U21</f>
        <v>28000</v>
      </c>
      <c r="V20" s="30">
        <f>V21</f>
        <v>28000</v>
      </c>
      <c r="W20" s="30">
        <f>W21</f>
        <v>0</v>
      </c>
    </row>
    <row r="21" spans="1:23" ht="20.399999999999999" x14ac:dyDescent="0.3">
      <c r="A21" s="18"/>
      <c r="B21" s="31" t="s">
        <v>33</v>
      </c>
      <c r="C21" s="28" t="s">
        <v>52</v>
      </c>
      <c r="D21" s="29" t="s">
        <v>53</v>
      </c>
      <c r="E21" s="44"/>
      <c r="F21" s="30">
        <f>F22</f>
        <v>667000</v>
      </c>
      <c r="G21" s="30">
        <f t="shared" si="9"/>
        <v>716335.5</v>
      </c>
      <c r="H21" s="30">
        <f t="shared" si="9"/>
        <v>0</v>
      </c>
      <c r="I21" s="30">
        <f t="shared" si="9"/>
        <v>0</v>
      </c>
      <c r="J21" s="30">
        <f t="shared" si="9"/>
        <v>334000</v>
      </c>
      <c r="K21" s="30">
        <f t="shared" si="9"/>
        <v>0</v>
      </c>
      <c r="L21" s="30">
        <f t="shared" si="9"/>
        <v>0</v>
      </c>
      <c r="M21" s="30">
        <f t="shared" si="9"/>
        <v>0</v>
      </c>
      <c r="N21" s="30">
        <f t="shared" si="9"/>
        <v>333000</v>
      </c>
      <c r="O21" s="30">
        <f t="shared" si="9"/>
        <v>0</v>
      </c>
      <c r="P21" s="30">
        <f t="shared" si="9"/>
        <v>0</v>
      </c>
      <c r="Q21" s="30">
        <f t="shared" si="9"/>
        <v>0</v>
      </c>
      <c r="R21" s="30">
        <f t="shared" si="9"/>
        <v>0</v>
      </c>
      <c r="S21" s="30">
        <f t="shared" si="9"/>
        <v>0</v>
      </c>
      <c r="T21" s="17">
        <f t="shared" si="1"/>
        <v>716335.5</v>
      </c>
      <c r="U21" s="30">
        <f t="shared" si="9"/>
        <v>28000</v>
      </c>
      <c r="V21" s="30">
        <f>V22</f>
        <v>28000</v>
      </c>
      <c r="W21" s="30">
        <f>W22</f>
        <v>0</v>
      </c>
    </row>
    <row r="22" spans="1:23" ht="20.399999999999999" x14ac:dyDescent="0.3">
      <c r="A22" s="18"/>
      <c r="B22" s="31" t="s">
        <v>33</v>
      </c>
      <c r="C22" s="28" t="s">
        <v>54</v>
      </c>
      <c r="D22" s="29" t="s">
        <v>53</v>
      </c>
      <c r="E22" s="44"/>
      <c r="F22" s="30">
        <f>F23</f>
        <v>667000</v>
      </c>
      <c r="G22" s="30">
        <f t="shared" si="9"/>
        <v>716335.5</v>
      </c>
      <c r="H22" s="30">
        <f t="shared" si="9"/>
        <v>0</v>
      </c>
      <c r="I22" s="30">
        <f t="shared" si="9"/>
        <v>0</v>
      </c>
      <c r="J22" s="30">
        <f t="shared" si="9"/>
        <v>334000</v>
      </c>
      <c r="K22" s="30">
        <f t="shared" si="9"/>
        <v>0</v>
      </c>
      <c r="L22" s="30">
        <f t="shared" si="9"/>
        <v>0</v>
      </c>
      <c r="M22" s="30">
        <f t="shared" si="9"/>
        <v>0</v>
      </c>
      <c r="N22" s="30">
        <f t="shared" si="9"/>
        <v>333000</v>
      </c>
      <c r="O22" s="30">
        <f t="shared" si="9"/>
        <v>0</v>
      </c>
      <c r="P22" s="30">
        <f t="shared" si="9"/>
        <v>0</v>
      </c>
      <c r="Q22" s="30">
        <f t="shared" si="9"/>
        <v>0</v>
      </c>
      <c r="R22" s="30">
        <f t="shared" si="9"/>
        <v>0</v>
      </c>
      <c r="S22" s="30">
        <f t="shared" si="9"/>
        <v>0</v>
      </c>
      <c r="T22" s="17">
        <f t="shared" si="1"/>
        <v>716335.5</v>
      </c>
      <c r="U22" s="30">
        <f t="shared" si="9"/>
        <v>28000</v>
      </c>
      <c r="V22" s="30">
        <f>V23</f>
        <v>28000</v>
      </c>
      <c r="W22" s="30">
        <f>W23</f>
        <v>0</v>
      </c>
    </row>
    <row r="23" spans="1:23" ht="31.8" x14ac:dyDescent="0.3">
      <c r="A23" s="18"/>
      <c r="B23" s="31" t="s">
        <v>33</v>
      </c>
      <c r="C23" s="28" t="s">
        <v>55</v>
      </c>
      <c r="D23" s="29" t="s">
        <v>53</v>
      </c>
      <c r="E23" s="32" t="s">
        <v>40</v>
      </c>
      <c r="F23" s="30">
        <f>[1]Берез!C19</f>
        <v>667000</v>
      </c>
      <c r="G23" s="30">
        <f>[1]Берез!D19</f>
        <v>716335.5</v>
      </c>
      <c r="H23" s="45"/>
      <c r="I23" s="46"/>
      <c r="J23" s="45">
        <v>334000</v>
      </c>
      <c r="K23" s="45"/>
      <c r="L23" s="45"/>
      <c r="M23" s="45"/>
      <c r="N23" s="45">
        <v>333000</v>
      </c>
      <c r="O23" s="45"/>
      <c r="P23" s="45"/>
      <c r="Q23" s="45"/>
      <c r="R23" s="45"/>
      <c r="S23" s="45"/>
      <c r="T23" s="17">
        <f t="shared" si="1"/>
        <v>716335.5</v>
      </c>
      <c r="U23" s="35">
        <v>28000</v>
      </c>
      <c r="V23" s="35">
        <v>28000</v>
      </c>
      <c r="W23" s="47">
        <v>0</v>
      </c>
    </row>
    <row r="24" spans="1:23" ht="15.6" x14ac:dyDescent="0.3">
      <c r="A24" s="18"/>
      <c r="B24" s="48" t="s">
        <v>56</v>
      </c>
      <c r="C24" s="28" t="s">
        <v>57</v>
      </c>
      <c r="D24" s="29" t="s">
        <v>56</v>
      </c>
      <c r="E24" s="49"/>
      <c r="F24" s="30">
        <f>F25+F28</f>
        <v>1986000</v>
      </c>
      <c r="G24" s="30">
        <f t="shared" ref="G24:W24" si="10">G25+G28</f>
        <v>784210.22</v>
      </c>
      <c r="H24" s="30">
        <f t="shared" si="10"/>
        <v>0</v>
      </c>
      <c r="I24" s="30">
        <f t="shared" si="10"/>
        <v>132000</v>
      </c>
      <c r="J24" s="30">
        <f t="shared" si="10"/>
        <v>0</v>
      </c>
      <c r="K24" s="30">
        <f t="shared" si="10"/>
        <v>131000</v>
      </c>
      <c r="L24" s="30">
        <f t="shared" si="10"/>
        <v>0</v>
      </c>
      <c r="M24" s="30">
        <f t="shared" si="10"/>
        <v>0</v>
      </c>
      <c r="N24" s="30">
        <f t="shared" si="10"/>
        <v>131000</v>
      </c>
      <c r="O24" s="30">
        <f t="shared" si="10"/>
        <v>0</v>
      </c>
      <c r="P24" s="30">
        <f t="shared" si="10"/>
        <v>0</v>
      </c>
      <c r="Q24" s="30">
        <f t="shared" si="10"/>
        <v>131000</v>
      </c>
      <c r="R24" s="30">
        <f t="shared" si="10"/>
        <v>1461000</v>
      </c>
      <c r="S24" s="30">
        <f t="shared" si="10"/>
        <v>0</v>
      </c>
      <c r="T24" s="17">
        <f t="shared" si="1"/>
        <v>2245210.2199999997</v>
      </c>
      <c r="U24" s="30">
        <f t="shared" si="10"/>
        <v>2243000</v>
      </c>
      <c r="V24" s="30">
        <f t="shared" si="10"/>
        <v>2243000</v>
      </c>
      <c r="W24" s="30">
        <f t="shared" si="10"/>
        <v>0</v>
      </c>
    </row>
    <row r="25" spans="1:23" ht="15.6" x14ac:dyDescent="0.3">
      <c r="A25" s="18"/>
      <c r="B25" s="48" t="s">
        <v>56</v>
      </c>
      <c r="C25" s="28" t="s">
        <v>58</v>
      </c>
      <c r="D25" s="29" t="s">
        <v>59</v>
      </c>
      <c r="E25" s="49"/>
      <c r="F25" s="30">
        <f t="shared" ref="F25:U26" si="11">F26</f>
        <v>66000</v>
      </c>
      <c r="G25" s="30">
        <f t="shared" si="11"/>
        <v>4834.74</v>
      </c>
      <c r="H25" s="30">
        <f t="shared" si="11"/>
        <v>0</v>
      </c>
      <c r="I25" s="30">
        <f t="shared" si="11"/>
        <v>0</v>
      </c>
      <c r="J25" s="30">
        <f t="shared" si="11"/>
        <v>0</v>
      </c>
      <c r="K25" s="30">
        <f t="shared" si="11"/>
        <v>0</v>
      </c>
      <c r="L25" s="30">
        <f t="shared" si="11"/>
        <v>0</v>
      </c>
      <c r="M25" s="30">
        <f t="shared" si="11"/>
        <v>0</v>
      </c>
      <c r="N25" s="30">
        <f t="shared" si="11"/>
        <v>0</v>
      </c>
      <c r="O25" s="30">
        <f t="shared" si="11"/>
        <v>0</v>
      </c>
      <c r="P25" s="30">
        <f t="shared" si="11"/>
        <v>0</v>
      </c>
      <c r="Q25" s="30">
        <f t="shared" si="11"/>
        <v>0</v>
      </c>
      <c r="R25" s="30">
        <f t="shared" si="11"/>
        <v>66000</v>
      </c>
      <c r="S25" s="30">
        <f t="shared" si="11"/>
        <v>0</v>
      </c>
      <c r="T25" s="17">
        <f t="shared" si="1"/>
        <v>70834.740000000005</v>
      </c>
      <c r="U25" s="30">
        <f>U26</f>
        <v>433000</v>
      </c>
      <c r="V25" s="30">
        <f>V26</f>
        <v>433000</v>
      </c>
      <c r="W25" s="30">
        <f>W26</f>
        <v>0</v>
      </c>
    </row>
    <row r="26" spans="1:23" ht="21.6" x14ac:dyDescent="0.3">
      <c r="A26" s="18"/>
      <c r="B26" s="48" t="s">
        <v>56</v>
      </c>
      <c r="C26" s="28" t="s">
        <v>60</v>
      </c>
      <c r="D26" s="29" t="s">
        <v>61</v>
      </c>
      <c r="E26" s="49"/>
      <c r="F26" s="30">
        <f>F27</f>
        <v>66000</v>
      </c>
      <c r="G26" s="30">
        <f t="shared" si="11"/>
        <v>4834.74</v>
      </c>
      <c r="H26" s="30">
        <f t="shared" si="11"/>
        <v>0</v>
      </c>
      <c r="I26" s="30">
        <f t="shared" si="11"/>
        <v>0</v>
      </c>
      <c r="J26" s="30">
        <f t="shared" si="11"/>
        <v>0</v>
      </c>
      <c r="K26" s="30">
        <f t="shared" si="11"/>
        <v>0</v>
      </c>
      <c r="L26" s="30">
        <f t="shared" si="11"/>
        <v>0</v>
      </c>
      <c r="M26" s="30">
        <f t="shared" si="11"/>
        <v>0</v>
      </c>
      <c r="N26" s="30">
        <f t="shared" si="11"/>
        <v>0</v>
      </c>
      <c r="O26" s="30">
        <f t="shared" si="11"/>
        <v>0</v>
      </c>
      <c r="P26" s="30">
        <f t="shared" si="11"/>
        <v>0</v>
      </c>
      <c r="Q26" s="30">
        <f t="shared" si="11"/>
        <v>0</v>
      </c>
      <c r="R26" s="30">
        <f t="shared" si="11"/>
        <v>66000</v>
      </c>
      <c r="S26" s="30">
        <f t="shared" si="11"/>
        <v>0</v>
      </c>
      <c r="T26" s="17">
        <f t="shared" si="1"/>
        <v>70834.740000000005</v>
      </c>
      <c r="U26" s="30">
        <f t="shared" si="11"/>
        <v>433000</v>
      </c>
      <c r="V26" s="30">
        <f>V27</f>
        <v>433000</v>
      </c>
      <c r="W26" s="30">
        <f>W27</f>
        <v>0</v>
      </c>
    </row>
    <row r="27" spans="1:23" ht="31.8" x14ac:dyDescent="0.3">
      <c r="A27" s="18"/>
      <c r="B27" s="48" t="s">
        <v>56</v>
      </c>
      <c r="C27" s="28" t="s">
        <v>62</v>
      </c>
      <c r="D27" s="29" t="s">
        <v>59</v>
      </c>
      <c r="E27" s="32" t="s">
        <v>40</v>
      </c>
      <c r="F27" s="30">
        <f>[1]Берез!C22</f>
        <v>66000</v>
      </c>
      <c r="G27" s="30">
        <f>[1]Берез!D22</f>
        <v>4834.74</v>
      </c>
      <c r="H27" s="33"/>
      <c r="I27" s="34"/>
      <c r="J27" s="33"/>
      <c r="K27" s="33"/>
      <c r="L27" s="33"/>
      <c r="M27" s="33"/>
      <c r="N27" s="33"/>
      <c r="O27" s="33"/>
      <c r="P27" s="33"/>
      <c r="Q27" s="33"/>
      <c r="R27" s="33">
        <v>66000</v>
      </c>
      <c r="S27" s="33"/>
      <c r="T27" s="17">
        <f t="shared" si="1"/>
        <v>70834.740000000005</v>
      </c>
      <c r="U27" s="35">
        <v>433000</v>
      </c>
      <c r="V27" s="35">
        <v>433000</v>
      </c>
      <c r="W27" s="47">
        <v>0</v>
      </c>
    </row>
    <row r="28" spans="1:23" ht="15.6" x14ac:dyDescent="0.3">
      <c r="A28" s="18"/>
      <c r="B28" s="48" t="s">
        <v>56</v>
      </c>
      <c r="C28" s="28" t="s">
        <v>63</v>
      </c>
      <c r="D28" s="29" t="s">
        <v>64</v>
      </c>
      <c r="E28" s="49"/>
      <c r="F28" s="30">
        <f>F29+F32</f>
        <v>1920000</v>
      </c>
      <c r="G28" s="30">
        <f t="shared" ref="G28:W28" si="12">G29+G32</f>
        <v>779375.48</v>
      </c>
      <c r="H28" s="30">
        <f t="shared" si="12"/>
        <v>0</v>
      </c>
      <c r="I28" s="30">
        <f t="shared" si="12"/>
        <v>132000</v>
      </c>
      <c r="J28" s="30">
        <f t="shared" si="12"/>
        <v>0</v>
      </c>
      <c r="K28" s="30">
        <f t="shared" si="12"/>
        <v>131000</v>
      </c>
      <c r="L28" s="30">
        <f t="shared" si="12"/>
        <v>0</v>
      </c>
      <c r="M28" s="30">
        <f t="shared" si="12"/>
        <v>0</v>
      </c>
      <c r="N28" s="30">
        <f t="shared" si="12"/>
        <v>131000</v>
      </c>
      <c r="O28" s="30">
        <f t="shared" si="12"/>
        <v>0</v>
      </c>
      <c r="P28" s="30">
        <f t="shared" si="12"/>
        <v>0</v>
      </c>
      <c r="Q28" s="30">
        <f t="shared" si="12"/>
        <v>131000</v>
      </c>
      <c r="R28" s="30">
        <f t="shared" si="12"/>
        <v>1395000</v>
      </c>
      <c r="S28" s="30">
        <f t="shared" si="12"/>
        <v>0</v>
      </c>
      <c r="T28" s="17">
        <f t="shared" si="1"/>
        <v>2174375.48</v>
      </c>
      <c r="U28" s="30">
        <f t="shared" si="12"/>
        <v>1810000</v>
      </c>
      <c r="V28" s="30">
        <f t="shared" si="12"/>
        <v>1810000</v>
      </c>
      <c r="W28" s="30">
        <f t="shared" si="12"/>
        <v>0</v>
      </c>
    </row>
    <row r="29" spans="1:23" ht="15.6" x14ac:dyDescent="0.3">
      <c r="A29" s="18"/>
      <c r="B29" s="48" t="s">
        <v>56</v>
      </c>
      <c r="C29" s="28" t="s">
        <v>65</v>
      </c>
      <c r="D29" s="29" t="s">
        <v>66</v>
      </c>
      <c r="E29" s="49"/>
      <c r="F29" s="30">
        <f t="shared" ref="F29:U30" si="13">F30</f>
        <v>525000</v>
      </c>
      <c r="G29" s="30">
        <f t="shared" si="13"/>
        <v>489515</v>
      </c>
      <c r="H29" s="30">
        <f t="shared" si="13"/>
        <v>0</v>
      </c>
      <c r="I29" s="30">
        <f t="shared" si="13"/>
        <v>132000</v>
      </c>
      <c r="J29" s="30">
        <f t="shared" si="13"/>
        <v>0</v>
      </c>
      <c r="K29" s="30">
        <f t="shared" si="13"/>
        <v>131000</v>
      </c>
      <c r="L29" s="30">
        <f t="shared" si="13"/>
        <v>0</v>
      </c>
      <c r="M29" s="30">
        <f t="shared" si="13"/>
        <v>0</v>
      </c>
      <c r="N29" s="30">
        <f t="shared" si="13"/>
        <v>131000</v>
      </c>
      <c r="O29" s="30">
        <f t="shared" si="13"/>
        <v>0</v>
      </c>
      <c r="P29" s="30">
        <f t="shared" si="13"/>
        <v>0</v>
      </c>
      <c r="Q29" s="30">
        <f t="shared" si="13"/>
        <v>131000</v>
      </c>
      <c r="R29" s="30">
        <f t="shared" si="13"/>
        <v>0</v>
      </c>
      <c r="S29" s="30">
        <f t="shared" si="13"/>
        <v>0</v>
      </c>
      <c r="T29" s="17">
        <f t="shared" si="1"/>
        <v>489515</v>
      </c>
      <c r="U29" s="30">
        <f>U30</f>
        <v>1375000</v>
      </c>
      <c r="V29" s="30">
        <f>V30</f>
        <v>1375000</v>
      </c>
      <c r="W29" s="30">
        <f>W30</f>
        <v>0</v>
      </c>
    </row>
    <row r="30" spans="1:23" ht="21.6" x14ac:dyDescent="0.3">
      <c r="A30" s="18"/>
      <c r="B30" s="48" t="s">
        <v>56</v>
      </c>
      <c r="C30" s="28" t="s">
        <v>67</v>
      </c>
      <c r="D30" s="29" t="s">
        <v>68</v>
      </c>
      <c r="E30" s="49"/>
      <c r="F30" s="30">
        <f>F31</f>
        <v>525000</v>
      </c>
      <c r="G30" s="30">
        <f t="shared" si="13"/>
        <v>489515</v>
      </c>
      <c r="H30" s="30">
        <f t="shared" si="13"/>
        <v>0</v>
      </c>
      <c r="I30" s="30">
        <f t="shared" si="13"/>
        <v>132000</v>
      </c>
      <c r="J30" s="30">
        <f t="shared" si="13"/>
        <v>0</v>
      </c>
      <c r="K30" s="30">
        <f t="shared" si="13"/>
        <v>131000</v>
      </c>
      <c r="L30" s="30">
        <f t="shared" si="13"/>
        <v>0</v>
      </c>
      <c r="M30" s="30">
        <f t="shared" si="13"/>
        <v>0</v>
      </c>
      <c r="N30" s="30">
        <f t="shared" si="13"/>
        <v>131000</v>
      </c>
      <c r="O30" s="30">
        <f t="shared" si="13"/>
        <v>0</v>
      </c>
      <c r="P30" s="30">
        <f t="shared" si="13"/>
        <v>0</v>
      </c>
      <c r="Q30" s="30">
        <f t="shared" si="13"/>
        <v>131000</v>
      </c>
      <c r="R30" s="30">
        <f t="shared" si="13"/>
        <v>0</v>
      </c>
      <c r="S30" s="30">
        <f t="shared" si="13"/>
        <v>0</v>
      </c>
      <c r="T30" s="17">
        <f t="shared" si="1"/>
        <v>489515</v>
      </c>
      <c r="U30" s="30">
        <f t="shared" si="13"/>
        <v>1375000</v>
      </c>
      <c r="V30" s="30">
        <f>V31</f>
        <v>1375000</v>
      </c>
      <c r="W30" s="30">
        <f>W31</f>
        <v>0</v>
      </c>
    </row>
    <row r="31" spans="1:23" ht="31.8" x14ac:dyDescent="0.3">
      <c r="A31" s="18"/>
      <c r="B31" s="48" t="s">
        <v>56</v>
      </c>
      <c r="C31" s="28" t="s">
        <v>69</v>
      </c>
      <c r="D31" s="29" t="s">
        <v>70</v>
      </c>
      <c r="E31" s="32" t="s">
        <v>40</v>
      </c>
      <c r="F31" s="30">
        <f>[1]Берез!C25</f>
        <v>525000</v>
      </c>
      <c r="G31" s="30">
        <f>[1]Берез!D25</f>
        <v>489515</v>
      </c>
      <c r="H31" s="33"/>
      <c r="I31" s="34">
        <v>132000</v>
      </c>
      <c r="J31" s="33"/>
      <c r="K31" s="33">
        <v>131000</v>
      </c>
      <c r="L31" s="33"/>
      <c r="M31" s="33"/>
      <c r="N31" s="33">
        <v>131000</v>
      </c>
      <c r="O31" s="33"/>
      <c r="P31" s="33"/>
      <c r="Q31" s="33">
        <v>131000</v>
      </c>
      <c r="R31" s="33"/>
      <c r="S31" s="33"/>
      <c r="T31" s="17">
        <f t="shared" si="1"/>
        <v>489515</v>
      </c>
      <c r="U31" s="35">
        <v>1375000</v>
      </c>
      <c r="V31" s="35">
        <v>1375000</v>
      </c>
      <c r="W31" s="47">
        <v>0</v>
      </c>
    </row>
    <row r="32" spans="1:23" ht="15.6" x14ac:dyDescent="0.3">
      <c r="A32" s="18"/>
      <c r="B32" s="48" t="s">
        <v>56</v>
      </c>
      <c r="C32" s="28" t="s">
        <v>71</v>
      </c>
      <c r="D32" s="29" t="s">
        <v>72</v>
      </c>
      <c r="E32" s="49"/>
      <c r="F32" s="30">
        <f t="shared" ref="F32:U33" si="14">F33</f>
        <v>1395000</v>
      </c>
      <c r="G32" s="30">
        <f t="shared" si="14"/>
        <v>289860.47999999998</v>
      </c>
      <c r="H32" s="30">
        <f t="shared" si="14"/>
        <v>0</v>
      </c>
      <c r="I32" s="30">
        <f t="shared" si="14"/>
        <v>0</v>
      </c>
      <c r="J32" s="30">
        <f t="shared" si="14"/>
        <v>0</v>
      </c>
      <c r="K32" s="30">
        <f t="shared" si="14"/>
        <v>0</v>
      </c>
      <c r="L32" s="30">
        <f t="shared" si="14"/>
        <v>0</v>
      </c>
      <c r="M32" s="30">
        <f t="shared" si="14"/>
        <v>0</v>
      </c>
      <c r="N32" s="30">
        <f t="shared" si="14"/>
        <v>0</v>
      </c>
      <c r="O32" s="30">
        <f t="shared" si="14"/>
        <v>0</v>
      </c>
      <c r="P32" s="30">
        <f t="shared" si="14"/>
        <v>0</v>
      </c>
      <c r="Q32" s="30">
        <f t="shared" si="14"/>
        <v>0</v>
      </c>
      <c r="R32" s="30">
        <f t="shared" si="14"/>
        <v>1395000</v>
      </c>
      <c r="S32" s="30">
        <f t="shared" si="14"/>
        <v>0</v>
      </c>
      <c r="T32" s="17">
        <f t="shared" si="1"/>
        <v>1684860.48</v>
      </c>
      <c r="U32" s="30">
        <f>U33</f>
        <v>435000</v>
      </c>
      <c r="V32" s="30">
        <f>V33</f>
        <v>435000</v>
      </c>
      <c r="W32" s="30">
        <f>W33</f>
        <v>0</v>
      </c>
    </row>
    <row r="33" spans="1:23" ht="21.6" x14ac:dyDescent="0.3">
      <c r="A33" s="18"/>
      <c r="B33" s="48" t="s">
        <v>56</v>
      </c>
      <c r="C33" s="28" t="s">
        <v>73</v>
      </c>
      <c r="D33" s="29" t="s">
        <v>74</v>
      </c>
      <c r="E33" s="49"/>
      <c r="F33" s="30">
        <f>F34</f>
        <v>1395000</v>
      </c>
      <c r="G33" s="30">
        <f t="shared" si="14"/>
        <v>289860.47999999998</v>
      </c>
      <c r="H33" s="30">
        <f t="shared" si="14"/>
        <v>0</v>
      </c>
      <c r="I33" s="30">
        <f t="shared" si="14"/>
        <v>0</v>
      </c>
      <c r="J33" s="30">
        <f t="shared" si="14"/>
        <v>0</v>
      </c>
      <c r="K33" s="30">
        <f t="shared" si="14"/>
        <v>0</v>
      </c>
      <c r="L33" s="30">
        <f t="shared" si="14"/>
        <v>0</v>
      </c>
      <c r="M33" s="30">
        <f t="shared" si="14"/>
        <v>0</v>
      </c>
      <c r="N33" s="30">
        <f t="shared" si="14"/>
        <v>0</v>
      </c>
      <c r="O33" s="30">
        <f t="shared" si="14"/>
        <v>0</v>
      </c>
      <c r="P33" s="30">
        <f t="shared" si="14"/>
        <v>0</v>
      </c>
      <c r="Q33" s="30">
        <f t="shared" si="14"/>
        <v>0</v>
      </c>
      <c r="R33" s="30">
        <f t="shared" si="14"/>
        <v>1395000</v>
      </c>
      <c r="S33" s="30">
        <f t="shared" si="14"/>
        <v>0</v>
      </c>
      <c r="T33" s="17">
        <f t="shared" si="1"/>
        <v>1684860.48</v>
      </c>
      <c r="U33" s="30">
        <f t="shared" si="14"/>
        <v>435000</v>
      </c>
      <c r="V33" s="30">
        <f>V34</f>
        <v>435000</v>
      </c>
      <c r="W33" s="30">
        <f>W34</f>
        <v>0</v>
      </c>
    </row>
    <row r="34" spans="1:23" ht="31.8" x14ac:dyDescent="0.3">
      <c r="A34" s="18"/>
      <c r="B34" s="48" t="s">
        <v>56</v>
      </c>
      <c r="C34" s="28" t="s">
        <v>75</v>
      </c>
      <c r="D34" s="29" t="s">
        <v>72</v>
      </c>
      <c r="E34" s="32" t="s">
        <v>40</v>
      </c>
      <c r="F34" s="30">
        <f>[1]Берез!C27</f>
        <v>1395000</v>
      </c>
      <c r="G34" s="30">
        <f>[1]Берез!D27</f>
        <v>289860.47999999998</v>
      </c>
      <c r="H34" s="33"/>
      <c r="I34" s="34"/>
      <c r="J34" s="33"/>
      <c r="K34" s="33"/>
      <c r="L34" s="33"/>
      <c r="M34" s="33"/>
      <c r="N34" s="33"/>
      <c r="O34" s="33"/>
      <c r="P34" s="33"/>
      <c r="Q34" s="33"/>
      <c r="R34" s="33">
        <v>1395000</v>
      </c>
      <c r="S34" s="33"/>
      <c r="T34" s="17">
        <f t="shared" si="1"/>
        <v>1684860.48</v>
      </c>
      <c r="U34" s="35">
        <v>435000</v>
      </c>
      <c r="V34" s="35">
        <v>435000</v>
      </c>
      <c r="W34" s="35">
        <v>0</v>
      </c>
    </row>
    <row r="35" spans="1:23" ht="15.6" x14ac:dyDescent="0.3">
      <c r="A35" s="18"/>
      <c r="B35" s="50"/>
      <c r="C35" s="28" t="s">
        <v>76</v>
      </c>
      <c r="D35" s="29" t="s">
        <v>77</v>
      </c>
      <c r="E35" s="49"/>
      <c r="F35" s="30">
        <f>F36+F45+F42</f>
        <v>531000</v>
      </c>
      <c r="G35" s="30">
        <f t="shared" ref="G35:V35" si="15">G36+G45+G42</f>
        <v>435926.64</v>
      </c>
      <c r="H35" s="30">
        <f t="shared" si="15"/>
        <v>6000</v>
      </c>
      <c r="I35" s="30">
        <f t="shared" si="15"/>
        <v>5000</v>
      </c>
      <c r="J35" s="30">
        <f t="shared" si="15"/>
        <v>6000</v>
      </c>
      <c r="K35" s="30">
        <f t="shared" si="15"/>
        <v>6000</v>
      </c>
      <c r="L35" s="30">
        <f t="shared" si="15"/>
        <v>6000</v>
      </c>
      <c r="M35" s="30">
        <f t="shared" si="15"/>
        <v>6000</v>
      </c>
      <c r="N35" s="30">
        <f t="shared" si="15"/>
        <v>6000</v>
      </c>
      <c r="O35" s="30">
        <f t="shared" si="15"/>
        <v>190000</v>
      </c>
      <c r="P35" s="30">
        <f t="shared" si="15"/>
        <v>144000</v>
      </c>
      <c r="Q35" s="30">
        <f t="shared" si="15"/>
        <v>6000</v>
      </c>
      <c r="R35" s="30">
        <f t="shared" si="15"/>
        <v>144000</v>
      </c>
      <c r="S35" s="30">
        <f t="shared" si="15"/>
        <v>6000</v>
      </c>
      <c r="T35" s="17">
        <f t="shared" si="1"/>
        <v>585926.64</v>
      </c>
      <c r="U35" s="30">
        <f t="shared" si="15"/>
        <v>211000</v>
      </c>
      <c r="V35" s="30">
        <f t="shared" si="15"/>
        <v>211000</v>
      </c>
      <c r="W35" s="30">
        <f>W36+W45+W42</f>
        <v>0</v>
      </c>
    </row>
    <row r="36" spans="1:23" ht="49.2" x14ac:dyDescent="0.3">
      <c r="A36" s="18"/>
      <c r="B36" s="48" t="s">
        <v>78</v>
      </c>
      <c r="C36" s="28" t="s">
        <v>79</v>
      </c>
      <c r="D36" s="29" t="s">
        <v>78</v>
      </c>
      <c r="E36" s="49"/>
      <c r="F36" s="30">
        <f>F37</f>
        <v>347000</v>
      </c>
      <c r="G36" s="30">
        <f t="shared" ref="G36:W36" si="16">G37</f>
        <v>245416.64</v>
      </c>
      <c r="H36" s="30">
        <f t="shared" si="16"/>
        <v>6000</v>
      </c>
      <c r="I36" s="30">
        <f t="shared" si="16"/>
        <v>5000</v>
      </c>
      <c r="J36" s="30">
        <f t="shared" si="16"/>
        <v>6000</v>
      </c>
      <c r="K36" s="30">
        <f t="shared" si="16"/>
        <v>6000</v>
      </c>
      <c r="L36" s="30">
        <f t="shared" si="16"/>
        <v>6000</v>
      </c>
      <c r="M36" s="30">
        <f t="shared" si="16"/>
        <v>6000</v>
      </c>
      <c r="N36" s="30">
        <f t="shared" si="16"/>
        <v>6000</v>
      </c>
      <c r="O36" s="30">
        <f t="shared" si="16"/>
        <v>6000</v>
      </c>
      <c r="P36" s="30">
        <f t="shared" si="16"/>
        <v>144000</v>
      </c>
      <c r="Q36" s="30">
        <f t="shared" si="16"/>
        <v>6000</v>
      </c>
      <c r="R36" s="30">
        <f t="shared" si="16"/>
        <v>144000</v>
      </c>
      <c r="S36" s="30">
        <f t="shared" si="16"/>
        <v>6000</v>
      </c>
      <c r="T36" s="17">
        <f t="shared" si="1"/>
        <v>395416.64</v>
      </c>
      <c r="U36" s="30">
        <f t="shared" si="16"/>
        <v>14000</v>
      </c>
      <c r="V36" s="30">
        <f t="shared" si="16"/>
        <v>14000</v>
      </c>
      <c r="W36" s="30">
        <f t="shared" si="16"/>
        <v>0</v>
      </c>
    </row>
    <row r="37" spans="1:23" ht="49.2" x14ac:dyDescent="0.3">
      <c r="A37" s="18"/>
      <c r="B37" s="48" t="s">
        <v>78</v>
      </c>
      <c r="C37" s="28" t="s">
        <v>80</v>
      </c>
      <c r="D37" s="29" t="s">
        <v>81</v>
      </c>
      <c r="E37" s="49"/>
      <c r="F37" s="30">
        <f>F38+F40</f>
        <v>347000</v>
      </c>
      <c r="G37" s="30">
        <f t="shared" ref="G37:V37" si="17">G38+G40</f>
        <v>245416.64</v>
      </c>
      <c r="H37" s="30">
        <f t="shared" si="17"/>
        <v>6000</v>
      </c>
      <c r="I37" s="30">
        <f t="shared" si="17"/>
        <v>5000</v>
      </c>
      <c r="J37" s="30">
        <f t="shared" si="17"/>
        <v>6000</v>
      </c>
      <c r="K37" s="30">
        <f t="shared" si="17"/>
        <v>6000</v>
      </c>
      <c r="L37" s="30">
        <f t="shared" si="17"/>
        <v>6000</v>
      </c>
      <c r="M37" s="30">
        <f t="shared" si="17"/>
        <v>6000</v>
      </c>
      <c r="N37" s="30">
        <f t="shared" si="17"/>
        <v>6000</v>
      </c>
      <c r="O37" s="30">
        <f t="shared" si="17"/>
        <v>6000</v>
      </c>
      <c r="P37" s="30">
        <f t="shared" si="17"/>
        <v>144000</v>
      </c>
      <c r="Q37" s="30">
        <f t="shared" si="17"/>
        <v>6000</v>
      </c>
      <c r="R37" s="30">
        <f t="shared" si="17"/>
        <v>144000</v>
      </c>
      <c r="S37" s="30">
        <f t="shared" si="17"/>
        <v>6000</v>
      </c>
      <c r="T37" s="17">
        <f t="shared" si="1"/>
        <v>395416.64</v>
      </c>
      <c r="U37" s="30">
        <f t="shared" si="17"/>
        <v>14000</v>
      </c>
      <c r="V37" s="30">
        <f t="shared" si="17"/>
        <v>14000</v>
      </c>
      <c r="W37" s="30">
        <v>0</v>
      </c>
    </row>
    <row r="38" spans="1:23" ht="49.2" x14ac:dyDescent="0.3">
      <c r="A38" s="18"/>
      <c r="B38" s="48" t="s">
        <v>78</v>
      </c>
      <c r="C38" s="28" t="s">
        <v>82</v>
      </c>
      <c r="D38" s="29" t="s">
        <v>83</v>
      </c>
      <c r="E38" s="49"/>
      <c r="F38" s="30">
        <f>F39</f>
        <v>276000</v>
      </c>
      <c r="G38" s="30">
        <f t="shared" ref="G38:W38" si="18">G39</f>
        <v>177404.04</v>
      </c>
      <c r="H38" s="30">
        <f t="shared" si="18"/>
        <v>0</v>
      </c>
      <c r="I38" s="30">
        <f t="shared" si="18"/>
        <v>0</v>
      </c>
      <c r="J38" s="30">
        <f t="shared" si="18"/>
        <v>0</v>
      </c>
      <c r="K38" s="30">
        <f t="shared" si="18"/>
        <v>0</v>
      </c>
      <c r="L38" s="30">
        <f t="shared" si="18"/>
        <v>0</v>
      </c>
      <c r="M38" s="30">
        <f t="shared" si="18"/>
        <v>0</v>
      </c>
      <c r="N38" s="30">
        <f t="shared" si="18"/>
        <v>0</v>
      </c>
      <c r="O38" s="30">
        <f t="shared" si="18"/>
        <v>0</v>
      </c>
      <c r="P38" s="30">
        <f t="shared" si="18"/>
        <v>138000</v>
      </c>
      <c r="Q38" s="30">
        <f t="shared" si="18"/>
        <v>0</v>
      </c>
      <c r="R38" s="30">
        <f t="shared" si="18"/>
        <v>138000</v>
      </c>
      <c r="S38" s="30">
        <f t="shared" si="18"/>
        <v>0</v>
      </c>
      <c r="T38" s="17">
        <f t="shared" si="1"/>
        <v>315404.04000000004</v>
      </c>
      <c r="U38" s="30">
        <f t="shared" si="18"/>
        <v>8000</v>
      </c>
      <c r="V38" s="30">
        <f t="shared" si="18"/>
        <v>8000</v>
      </c>
      <c r="W38" s="30">
        <f t="shared" si="18"/>
        <v>0</v>
      </c>
    </row>
    <row r="39" spans="1:23" ht="119.4" x14ac:dyDescent="0.3">
      <c r="A39" s="18"/>
      <c r="B39" s="48" t="s">
        <v>78</v>
      </c>
      <c r="C39" s="28" t="s">
        <v>84</v>
      </c>
      <c r="D39" s="29" t="s">
        <v>85</v>
      </c>
      <c r="E39" s="51" t="s">
        <v>86</v>
      </c>
      <c r="F39" s="30">
        <f>[1]Берез!C35</f>
        <v>276000</v>
      </c>
      <c r="G39" s="30">
        <f>[1]Берез!D35</f>
        <v>177404.04</v>
      </c>
      <c r="H39" s="33"/>
      <c r="I39" s="34"/>
      <c r="J39" s="33"/>
      <c r="K39" s="33"/>
      <c r="L39" s="33"/>
      <c r="M39" s="33"/>
      <c r="N39" s="33"/>
      <c r="O39" s="33"/>
      <c r="P39" s="33">
        <v>138000</v>
      </c>
      <c r="Q39" s="33"/>
      <c r="R39" s="33">
        <v>138000</v>
      </c>
      <c r="S39" s="33"/>
      <c r="T39" s="17">
        <f t="shared" si="1"/>
        <v>315404.04000000004</v>
      </c>
      <c r="U39" s="35">
        <v>8000</v>
      </c>
      <c r="V39" s="35">
        <v>8000</v>
      </c>
      <c r="W39" s="47">
        <v>0</v>
      </c>
    </row>
    <row r="40" spans="1:23" ht="49.2" x14ac:dyDescent="0.3">
      <c r="A40" s="18"/>
      <c r="B40" s="48" t="s">
        <v>78</v>
      </c>
      <c r="C40" s="28" t="s">
        <v>87</v>
      </c>
      <c r="D40" s="29" t="s">
        <v>88</v>
      </c>
      <c r="E40" s="49"/>
      <c r="F40" s="30">
        <f>F41</f>
        <v>71000</v>
      </c>
      <c r="G40" s="30">
        <f t="shared" ref="G40:S40" si="19">G41</f>
        <v>68012.600000000006</v>
      </c>
      <c r="H40" s="52">
        <f t="shared" si="19"/>
        <v>6000</v>
      </c>
      <c r="I40" s="53">
        <f t="shared" si="19"/>
        <v>5000</v>
      </c>
      <c r="J40" s="54">
        <f t="shared" si="19"/>
        <v>6000</v>
      </c>
      <c r="K40" s="54">
        <f t="shared" si="19"/>
        <v>6000</v>
      </c>
      <c r="L40" s="54">
        <f t="shared" si="19"/>
        <v>6000</v>
      </c>
      <c r="M40" s="54">
        <f t="shared" si="19"/>
        <v>6000</v>
      </c>
      <c r="N40" s="54">
        <f>N41</f>
        <v>6000</v>
      </c>
      <c r="O40" s="54">
        <f>O41</f>
        <v>6000</v>
      </c>
      <c r="P40" s="54">
        <f>P41</f>
        <v>6000</v>
      </c>
      <c r="Q40" s="54">
        <f t="shared" si="19"/>
        <v>6000</v>
      </c>
      <c r="R40" s="54">
        <f t="shared" si="19"/>
        <v>6000</v>
      </c>
      <c r="S40" s="54">
        <f t="shared" si="19"/>
        <v>6000</v>
      </c>
      <c r="T40" s="17">
        <f t="shared" si="1"/>
        <v>80012.600000000006</v>
      </c>
      <c r="U40" s="55">
        <f>U41</f>
        <v>6000</v>
      </c>
      <c r="V40" s="55">
        <f>V41</f>
        <v>6000</v>
      </c>
      <c r="W40" s="55">
        <f>W41</f>
        <v>0</v>
      </c>
    </row>
    <row r="41" spans="1:23" ht="119.4" x14ac:dyDescent="0.3">
      <c r="A41" s="18"/>
      <c r="B41" s="48" t="s">
        <v>78</v>
      </c>
      <c r="C41" s="28" t="s">
        <v>89</v>
      </c>
      <c r="D41" s="29" t="s">
        <v>90</v>
      </c>
      <c r="E41" s="51" t="s">
        <v>86</v>
      </c>
      <c r="F41" s="30">
        <f>[1]Берез!C37</f>
        <v>71000</v>
      </c>
      <c r="G41" s="30">
        <f>[1]Берез!D37</f>
        <v>68012.600000000006</v>
      </c>
      <c r="H41" s="33">
        <v>6000</v>
      </c>
      <c r="I41" s="34">
        <v>5000</v>
      </c>
      <c r="J41" s="33">
        <v>6000</v>
      </c>
      <c r="K41" s="33">
        <v>6000</v>
      </c>
      <c r="L41" s="33">
        <v>6000</v>
      </c>
      <c r="M41" s="33">
        <v>6000</v>
      </c>
      <c r="N41" s="33">
        <v>6000</v>
      </c>
      <c r="O41" s="33">
        <v>6000</v>
      </c>
      <c r="P41" s="33">
        <v>6000</v>
      </c>
      <c r="Q41" s="33">
        <v>6000</v>
      </c>
      <c r="R41" s="33">
        <v>6000</v>
      </c>
      <c r="S41" s="33">
        <v>6000</v>
      </c>
      <c r="T41" s="17">
        <f t="shared" si="1"/>
        <v>80012.600000000006</v>
      </c>
      <c r="U41" s="35">
        <v>6000</v>
      </c>
      <c r="V41" s="35">
        <v>6000</v>
      </c>
      <c r="W41" s="35">
        <v>0</v>
      </c>
    </row>
    <row r="42" spans="1:23" ht="21.6" x14ac:dyDescent="0.3">
      <c r="A42" s="18"/>
      <c r="B42" s="29" t="s">
        <v>91</v>
      </c>
      <c r="C42" s="56" t="s">
        <v>92</v>
      </c>
      <c r="D42" s="29" t="s">
        <v>91</v>
      </c>
      <c r="E42" s="51"/>
      <c r="F42" s="30">
        <f>F43</f>
        <v>0</v>
      </c>
      <c r="G42" s="30">
        <f t="shared" ref="G42:W43" si="20">G43</f>
        <v>0</v>
      </c>
      <c r="H42" s="30">
        <f t="shared" si="20"/>
        <v>0</v>
      </c>
      <c r="I42" s="30">
        <f t="shared" si="20"/>
        <v>0</v>
      </c>
      <c r="J42" s="30">
        <f t="shared" si="20"/>
        <v>0</v>
      </c>
      <c r="K42" s="30">
        <f t="shared" si="20"/>
        <v>0</v>
      </c>
      <c r="L42" s="30">
        <f t="shared" si="20"/>
        <v>0</v>
      </c>
      <c r="M42" s="30">
        <f t="shared" si="20"/>
        <v>0</v>
      </c>
      <c r="N42" s="30">
        <f t="shared" si="20"/>
        <v>0</v>
      </c>
      <c r="O42" s="30">
        <f t="shared" si="20"/>
        <v>0</v>
      </c>
      <c r="P42" s="30">
        <f t="shared" si="20"/>
        <v>0</v>
      </c>
      <c r="Q42" s="30">
        <f t="shared" si="20"/>
        <v>0</v>
      </c>
      <c r="R42" s="30">
        <f t="shared" si="20"/>
        <v>0</v>
      </c>
      <c r="S42" s="30">
        <f t="shared" si="20"/>
        <v>0</v>
      </c>
      <c r="T42" s="17">
        <f t="shared" si="1"/>
        <v>0</v>
      </c>
      <c r="U42" s="30">
        <f t="shared" si="20"/>
        <v>0</v>
      </c>
      <c r="V42" s="30">
        <f t="shared" si="20"/>
        <v>0</v>
      </c>
      <c r="W42" s="30">
        <f t="shared" si="20"/>
        <v>0</v>
      </c>
    </row>
    <row r="43" spans="1:23" ht="42" x14ac:dyDescent="0.3">
      <c r="A43" s="18"/>
      <c r="B43" s="29" t="s">
        <v>91</v>
      </c>
      <c r="C43" s="57" t="s">
        <v>93</v>
      </c>
      <c r="D43" s="58" t="s">
        <v>94</v>
      </c>
      <c r="E43" s="51"/>
      <c r="F43" s="30">
        <f>F44</f>
        <v>0</v>
      </c>
      <c r="G43" s="30">
        <f>G44</f>
        <v>0</v>
      </c>
      <c r="H43" s="30">
        <f t="shared" si="20"/>
        <v>0</v>
      </c>
      <c r="I43" s="30">
        <f t="shared" si="20"/>
        <v>0</v>
      </c>
      <c r="J43" s="30">
        <f t="shared" si="20"/>
        <v>0</v>
      </c>
      <c r="K43" s="30">
        <f t="shared" si="20"/>
        <v>0</v>
      </c>
      <c r="L43" s="30">
        <f t="shared" si="20"/>
        <v>0</v>
      </c>
      <c r="M43" s="30">
        <f t="shared" si="20"/>
        <v>0</v>
      </c>
      <c r="N43" s="30">
        <f t="shared" si="20"/>
        <v>0</v>
      </c>
      <c r="O43" s="30">
        <f t="shared" si="20"/>
        <v>0</v>
      </c>
      <c r="P43" s="30">
        <f t="shared" si="20"/>
        <v>0</v>
      </c>
      <c r="Q43" s="30">
        <f t="shared" si="20"/>
        <v>0</v>
      </c>
      <c r="R43" s="30">
        <f t="shared" si="20"/>
        <v>0</v>
      </c>
      <c r="S43" s="30">
        <f t="shared" si="20"/>
        <v>0</v>
      </c>
      <c r="T43" s="17">
        <f t="shared" si="1"/>
        <v>0</v>
      </c>
      <c r="U43" s="30">
        <f t="shared" si="20"/>
        <v>0</v>
      </c>
      <c r="V43" s="30">
        <f t="shared" si="20"/>
        <v>0</v>
      </c>
      <c r="W43" s="30">
        <f t="shared" si="20"/>
        <v>0</v>
      </c>
    </row>
    <row r="44" spans="1:23" ht="119.4" x14ac:dyDescent="0.3">
      <c r="A44" s="18"/>
      <c r="B44" s="29" t="s">
        <v>91</v>
      </c>
      <c r="C44" s="57" t="s">
        <v>95</v>
      </c>
      <c r="D44" s="58" t="s">
        <v>96</v>
      </c>
      <c r="E44" s="51" t="s">
        <v>86</v>
      </c>
      <c r="F44" s="30">
        <f>[1]Берез!C54</f>
        <v>0</v>
      </c>
      <c r="G44" s="30">
        <f>[1]Берез!D54</f>
        <v>0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17">
        <f t="shared" si="1"/>
        <v>0</v>
      </c>
      <c r="U44" s="35"/>
      <c r="V44" s="35"/>
      <c r="W44" s="35"/>
    </row>
    <row r="45" spans="1:23" ht="49.2" x14ac:dyDescent="0.3">
      <c r="A45" s="59"/>
      <c r="B45" s="60" t="s">
        <v>78</v>
      </c>
      <c r="C45" s="61" t="s">
        <v>97</v>
      </c>
      <c r="D45" s="62" t="s">
        <v>98</v>
      </c>
      <c r="E45" s="63"/>
      <c r="F45" s="64">
        <f>F46</f>
        <v>184000</v>
      </c>
      <c r="G45" s="64">
        <f t="shared" ref="G45:S46" si="21">G46</f>
        <v>190510</v>
      </c>
      <c r="H45" s="65">
        <f t="shared" si="21"/>
        <v>0</v>
      </c>
      <c r="I45" s="53">
        <f t="shared" si="21"/>
        <v>0</v>
      </c>
      <c r="J45" s="54">
        <f t="shared" si="21"/>
        <v>0</v>
      </c>
      <c r="K45" s="54">
        <f t="shared" si="21"/>
        <v>0</v>
      </c>
      <c r="L45" s="54">
        <f t="shared" si="21"/>
        <v>0</v>
      </c>
      <c r="M45" s="54">
        <f t="shared" si="21"/>
        <v>0</v>
      </c>
      <c r="N45" s="54">
        <f t="shared" si="21"/>
        <v>0</v>
      </c>
      <c r="O45" s="54">
        <f t="shared" si="21"/>
        <v>184000</v>
      </c>
      <c r="P45" s="54">
        <f t="shared" si="21"/>
        <v>0</v>
      </c>
      <c r="Q45" s="54">
        <f t="shared" si="21"/>
        <v>0</v>
      </c>
      <c r="R45" s="54">
        <f t="shared" si="21"/>
        <v>0</v>
      </c>
      <c r="S45" s="54">
        <f t="shared" si="21"/>
        <v>0</v>
      </c>
      <c r="T45" s="17">
        <f t="shared" si="1"/>
        <v>190510</v>
      </c>
      <c r="U45" s="55">
        <f t="shared" ref="U45:W46" si="22">U46</f>
        <v>197000</v>
      </c>
      <c r="V45" s="55">
        <f t="shared" si="22"/>
        <v>197000</v>
      </c>
      <c r="W45" s="55">
        <f t="shared" si="22"/>
        <v>0</v>
      </c>
    </row>
    <row r="46" spans="1:23" ht="49.2" x14ac:dyDescent="0.3">
      <c r="A46" s="18"/>
      <c r="B46" s="48" t="s">
        <v>78</v>
      </c>
      <c r="C46" s="28" t="s">
        <v>99</v>
      </c>
      <c r="D46" s="29" t="s">
        <v>100</v>
      </c>
      <c r="E46" s="49"/>
      <c r="F46" s="30">
        <f>F47</f>
        <v>184000</v>
      </c>
      <c r="G46" s="30">
        <f t="shared" si="21"/>
        <v>190510</v>
      </c>
      <c r="H46" s="52">
        <f t="shared" si="21"/>
        <v>0</v>
      </c>
      <c r="I46" s="53">
        <f t="shared" si="21"/>
        <v>0</v>
      </c>
      <c r="J46" s="54">
        <f t="shared" si="21"/>
        <v>0</v>
      </c>
      <c r="K46" s="54">
        <f t="shared" si="21"/>
        <v>0</v>
      </c>
      <c r="L46" s="54">
        <f t="shared" si="21"/>
        <v>0</v>
      </c>
      <c r="M46" s="54">
        <f t="shared" si="21"/>
        <v>0</v>
      </c>
      <c r="N46" s="54">
        <f t="shared" si="21"/>
        <v>0</v>
      </c>
      <c r="O46" s="54">
        <f t="shared" si="21"/>
        <v>184000</v>
      </c>
      <c r="P46" s="54">
        <f t="shared" si="21"/>
        <v>0</v>
      </c>
      <c r="Q46" s="54">
        <f t="shared" si="21"/>
        <v>0</v>
      </c>
      <c r="R46" s="54">
        <f t="shared" si="21"/>
        <v>0</v>
      </c>
      <c r="S46" s="54">
        <f t="shared" si="21"/>
        <v>0</v>
      </c>
      <c r="T46" s="17">
        <f t="shared" si="1"/>
        <v>190510</v>
      </c>
      <c r="U46" s="55">
        <f t="shared" si="22"/>
        <v>197000</v>
      </c>
      <c r="V46" s="55">
        <f t="shared" si="22"/>
        <v>197000</v>
      </c>
      <c r="W46" s="55">
        <f t="shared" si="22"/>
        <v>0</v>
      </c>
    </row>
    <row r="47" spans="1:23" ht="119.4" x14ac:dyDescent="0.3">
      <c r="A47" s="18"/>
      <c r="B47" s="48" t="s">
        <v>78</v>
      </c>
      <c r="C47" s="28" t="s">
        <v>101</v>
      </c>
      <c r="D47" s="29" t="s">
        <v>102</v>
      </c>
      <c r="E47" s="51" t="s">
        <v>86</v>
      </c>
      <c r="F47" s="30">
        <f>[1]Берез!C59</f>
        <v>184000</v>
      </c>
      <c r="G47" s="30">
        <f>[1]Берез!D59</f>
        <v>190510</v>
      </c>
      <c r="H47" s="33"/>
      <c r="I47" s="34"/>
      <c r="J47" s="33"/>
      <c r="K47" s="33"/>
      <c r="L47" s="33"/>
      <c r="M47" s="33"/>
      <c r="N47" s="33"/>
      <c r="O47" s="33">
        <v>184000</v>
      </c>
      <c r="P47" s="33"/>
      <c r="Q47" s="33"/>
      <c r="R47" s="33"/>
      <c r="S47" s="33"/>
      <c r="T47" s="17">
        <f t="shared" si="1"/>
        <v>190510</v>
      </c>
      <c r="U47" s="35">
        <v>197000</v>
      </c>
      <c r="V47" s="35">
        <v>197000</v>
      </c>
      <c r="W47" s="47">
        <v>0</v>
      </c>
    </row>
    <row r="48" spans="1:23" ht="15.6" x14ac:dyDescent="0.3">
      <c r="A48" s="18"/>
      <c r="B48" s="50"/>
      <c r="C48" s="28" t="s">
        <v>103</v>
      </c>
      <c r="D48" s="29" t="s">
        <v>104</v>
      </c>
      <c r="E48" s="49"/>
      <c r="F48" s="30">
        <f>F49</f>
        <v>11504485.509999998</v>
      </c>
      <c r="G48" s="30">
        <f t="shared" ref="G48:S48" si="23">G49</f>
        <v>10557206.279999997</v>
      </c>
      <c r="H48" s="52">
        <f t="shared" si="23"/>
        <v>0</v>
      </c>
      <c r="I48" s="53">
        <f t="shared" si="23"/>
        <v>0</v>
      </c>
      <c r="J48" s="54">
        <f t="shared" si="23"/>
        <v>0</v>
      </c>
      <c r="K48" s="54">
        <f t="shared" si="23"/>
        <v>0</v>
      </c>
      <c r="L48" s="54">
        <f t="shared" si="23"/>
        <v>0</v>
      </c>
      <c r="M48" s="54">
        <f t="shared" si="23"/>
        <v>0</v>
      </c>
      <c r="N48" s="54">
        <f t="shared" si="23"/>
        <v>0</v>
      </c>
      <c r="O48" s="54">
        <f t="shared" si="23"/>
        <v>0</v>
      </c>
      <c r="P48" s="54">
        <f t="shared" si="23"/>
        <v>0</v>
      </c>
      <c r="Q48" s="54">
        <f t="shared" si="23"/>
        <v>0</v>
      </c>
      <c r="R48" s="54">
        <f t="shared" si="23"/>
        <v>0</v>
      </c>
      <c r="S48" s="54">
        <f t="shared" si="23"/>
        <v>0</v>
      </c>
      <c r="T48" s="17">
        <f t="shared" si="1"/>
        <v>10557206.279999997</v>
      </c>
      <c r="U48" s="55">
        <f>U49+U64</f>
        <v>5084100</v>
      </c>
      <c r="V48" s="55">
        <f>V49+V64</f>
        <v>7156700</v>
      </c>
      <c r="W48" s="55">
        <f>W49</f>
        <v>0</v>
      </c>
    </row>
    <row r="49" spans="1:23" ht="21.6" x14ac:dyDescent="0.3">
      <c r="A49" s="18"/>
      <c r="B49" s="50"/>
      <c r="C49" s="28" t="s">
        <v>105</v>
      </c>
      <c r="D49" s="29" t="s">
        <v>106</v>
      </c>
      <c r="E49" s="49"/>
      <c r="F49" s="30">
        <f t="shared" ref="F49:S49" si="24">F50+F55+F58+F64</f>
        <v>11504485.509999998</v>
      </c>
      <c r="G49" s="30">
        <f t="shared" si="24"/>
        <v>10557206.279999997</v>
      </c>
      <c r="H49" s="30">
        <f t="shared" si="24"/>
        <v>0</v>
      </c>
      <c r="I49" s="30">
        <f t="shared" si="24"/>
        <v>0</v>
      </c>
      <c r="J49" s="30">
        <f t="shared" si="24"/>
        <v>0</v>
      </c>
      <c r="K49" s="30">
        <f t="shared" si="24"/>
        <v>0</v>
      </c>
      <c r="L49" s="30">
        <f t="shared" si="24"/>
        <v>0</v>
      </c>
      <c r="M49" s="30">
        <f t="shared" si="24"/>
        <v>0</v>
      </c>
      <c r="N49" s="30">
        <f t="shared" si="24"/>
        <v>0</v>
      </c>
      <c r="O49" s="30">
        <f t="shared" si="24"/>
        <v>0</v>
      </c>
      <c r="P49" s="30">
        <f t="shared" si="24"/>
        <v>0</v>
      </c>
      <c r="Q49" s="30">
        <f t="shared" si="24"/>
        <v>0</v>
      </c>
      <c r="R49" s="30">
        <f t="shared" si="24"/>
        <v>0</v>
      </c>
      <c r="S49" s="30">
        <f t="shared" si="24"/>
        <v>0</v>
      </c>
      <c r="T49" s="17">
        <f t="shared" si="1"/>
        <v>10557206.279999997</v>
      </c>
      <c r="U49" s="30">
        <f>U50+U55+U58</f>
        <v>4201100</v>
      </c>
      <c r="V49" s="30">
        <f>V50+V55+V58</f>
        <v>6105700</v>
      </c>
      <c r="W49" s="30">
        <f>W50+W55+W58+W64</f>
        <v>0</v>
      </c>
    </row>
    <row r="50" spans="1:23" ht="20.399999999999999" x14ac:dyDescent="0.3">
      <c r="A50" s="18"/>
      <c r="B50" s="48" t="s">
        <v>107</v>
      </c>
      <c r="C50" s="28" t="s">
        <v>108</v>
      </c>
      <c r="D50" s="29" t="s">
        <v>107</v>
      </c>
      <c r="E50" s="49"/>
      <c r="F50" s="30">
        <f>F51+F53</f>
        <v>176000</v>
      </c>
      <c r="G50" s="30">
        <f t="shared" ref="G50:S50" si="25">G51+G53</f>
        <v>146400</v>
      </c>
      <c r="H50" s="52">
        <f t="shared" si="25"/>
        <v>0</v>
      </c>
      <c r="I50" s="53">
        <f t="shared" si="25"/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4">
        <f t="shared" si="25"/>
        <v>0</v>
      </c>
      <c r="N50" s="54">
        <f t="shared" si="25"/>
        <v>0</v>
      </c>
      <c r="O50" s="54">
        <f t="shared" si="25"/>
        <v>0</v>
      </c>
      <c r="P50" s="54">
        <f t="shared" si="25"/>
        <v>0</v>
      </c>
      <c r="Q50" s="54">
        <f t="shared" si="25"/>
        <v>0</v>
      </c>
      <c r="R50" s="54">
        <f t="shared" si="25"/>
        <v>0</v>
      </c>
      <c r="S50" s="54">
        <f t="shared" si="25"/>
        <v>0</v>
      </c>
      <c r="T50" s="17">
        <f t="shared" si="1"/>
        <v>146400</v>
      </c>
      <c r="U50" s="55">
        <f>U51+U53</f>
        <v>540000</v>
      </c>
      <c r="V50" s="55">
        <f>V51+V53</f>
        <v>573000</v>
      </c>
      <c r="W50" s="55">
        <f>W51+W53</f>
        <v>0</v>
      </c>
    </row>
    <row r="51" spans="1:23" ht="20.399999999999999" x14ac:dyDescent="0.3">
      <c r="A51" s="18"/>
      <c r="B51" s="48" t="s">
        <v>107</v>
      </c>
      <c r="C51" s="28" t="s">
        <v>109</v>
      </c>
      <c r="D51" s="29" t="s">
        <v>110</v>
      </c>
      <c r="E51" s="49"/>
      <c r="F51" s="30">
        <f>F52</f>
        <v>176000</v>
      </c>
      <c r="G51" s="30">
        <f t="shared" ref="G51:S51" si="26">G52</f>
        <v>146400</v>
      </c>
      <c r="H51" s="52">
        <f t="shared" si="26"/>
        <v>0</v>
      </c>
      <c r="I51" s="53">
        <f t="shared" si="26"/>
        <v>0</v>
      </c>
      <c r="J51" s="54">
        <f t="shared" si="26"/>
        <v>0</v>
      </c>
      <c r="K51" s="54">
        <f t="shared" si="26"/>
        <v>0</v>
      </c>
      <c r="L51" s="54">
        <f t="shared" si="26"/>
        <v>0</v>
      </c>
      <c r="M51" s="54">
        <f t="shared" si="26"/>
        <v>0</v>
      </c>
      <c r="N51" s="54">
        <f t="shared" si="26"/>
        <v>0</v>
      </c>
      <c r="O51" s="54">
        <f t="shared" si="26"/>
        <v>0</v>
      </c>
      <c r="P51" s="54">
        <f t="shared" si="26"/>
        <v>0</v>
      </c>
      <c r="Q51" s="54">
        <f t="shared" si="26"/>
        <v>0</v>
      </c>
      <c r="R51" s="54">
        <f t="shared" si="26"/>
        <v>0</v>
      </c>
      <c r="S51" s="54">
        <f t="shared" si="26"/>
        <v>0</v>
      </c>
      <c r="T51" s="17">
        <f t="shared" si="1"/>
        <v>146400</v>
      </c>
      <c r="U51" s="55">
        <f>U52</f>
        <v>140000</v>
      </c>
      <c r="V51" s="55">
        <f>V52</f>
        <v>145000</v>
      </c>
      <c r="W51" s="55">
        <f>W52</f>
        <v>0</v>
      </c>
    </row>
    <row r="52" spans="1:23" ht="119.4" x14ac:dyDescent="0.3">
      <c r="A52" s="18"/>
      <c r="B52" s="48" t="s">
        <v>107</v>
      </c>
      <c r="C52" s="28" t="s">
        <v>111</v>
      </c>
      <c r="D52" s="29" t="s">
        <v>112</v>
      </c>
      <c r="E52" s="51" t="s">
        <v>86</v>
      </c>
      <c r="F52" s="30">
        <f>[1]Берез!C65</f>
        <v>176000</v>
      </c>
      <c r="G52" s="30">
        <f>[1]Берез!D65</f>
        <v>146400</v>
      </c>
      <c r="H52" s="33"/>
      <c r="I52" s="34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17">
        <f t="shared" si="1"/>
        <v>146400</v>
      </c>
      <c r="U52" s="27">
        <v>140000</v>
      </c>
      <c r="V52" s="27">
        <v>145000</v>
      </c>
      <c r="W52" s="47"/>
    </row>
    <row r="53" spans="1:23" ht="21.6" x14ac:dyDescent="0.3">
      <c r="A53" s="18"/>
      <c r="B53" s="48" t="s">
        <v>107</v>
      </c>
      <c r="C53" s="28" t="s">
        <v>113</v>
      </c>
      <c r="D53" s="29" t="s">
        <v>114</v>
      </c>
      <c r="E53" s="49"/>
      <c r="F53" s="30">
        <f>F54</f>
        <v>0</v>
      </c>
      <c r="G53" s="30">
        <f t="shared" ref="G53:S53" si="27">G54</f>
        <v>0</v>
      </c>
      <c r="H53" s="52">
        <f t="shared" si="27"/>
        <v>0</v>
      </c>
      <c r="I53" s="53">
        <f t="shared" si="27"/>
        <v>0</v>
      </c>
      <c r="J53" s="54">
        <f t="shared" si="27"/>
        <v>0</v>
      </c>
      <c r="K53" s="54">
        <f t="shared" si="27"/>
        <v>0</v>
      </c>
      <c r="L53" s="54">
        <f t="shared" si="27"/>
        <v>0</v>
      </c>
      <c r="M53" s="54">
        <f t="shared" si="27"/>
        <v>0</v>
      </c>
      <c r="N53" s="54">
        <f t="shared" si="27"/>
        <v>0</v>
      </c>
      <c r="O53" s="54">
        <f t="shared" si="27"/>
        <v>0</v>
      </c>
      <c r="P53" s="54">
        <f t="shared" si="27"/>
        <v>0</v>
      </c>
      <c r="Q53" s="54">
        <f t="shared" si="27"/>
        <v>0</v>
      </c>
      <c r="R53" s="54">
        <f t="shared" si="27"/>
        <v>0</v>
      </c>
      <c r="S53" s="54">
        <f t="shared" si="27"/>
        <v>0</v>
      </c>
      <c r="T53" s="17">
        <f t="shared" si="1"/>
        <v>0</v>
      </c>
      <c r="U53" s="55">
        <f>U54</f>
        <v>400000</v>
      </c>
      <c r="V53" s="55">
        <f>V54</f>
        <v>428000</v>
      </c>
      <c r="W53" s="55">
        <f>W54</f>
        <v>0</v>
      </c>
    </row>
    <row r="54" spans="1:23" ht="119.4" x14ac:dyDescent="0.3">
      <c r="A54" s="18"/>
      <c r="B54" s="48" t="s">
        <v>107</v>
      </c>
      <c r="C54" s="28" t="s">
        <v>115</v>
      </c>
      <c r="D54" s="29" t="s">
        <v>116</v>
      </c>
      <c r="E54" s="51" t="s">
        <v>86</v>
      </c>
      <c r="F54" s="30">
        <v>0</v>
      </c>
      <c r="G54" s="30">
        <v>0</v>
      </c>
      <c r="H54" s="33"/>
      <c r="I54" s="34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17">
        <f t="shared" si="1"/>
        <v>0</v>
      </c>
      <c r="U54" s="27">
        <v>400000</v>
      </c>
      <c r="V54" s="27">
        <v>428000</v>
      </c>
      <c r="W54" s="47"/>
    </row>
    <row r="55" spans="1:23" ht="20.399999999999999" x14ac:dyDescent="0.3">
      <c r="A55" s="18"/>
      <c r="B55" s="48" t="s">
        <v>117</v>
      </c>
      <c r="C55" s="28" t="s">
        <v>118</v>
      </c>
      <c r="D55" s="29" t="s">
        <v>117</v>
      </c>
      <c r="E55" s="49"/>
      <c r="F55" s="30">
        <f t="shared" ref="F55:S56" si="28">F56</f>
        <v>136184</v>
      </c>
      <c r="G55" s="30">
        <f t="shared" si="28"/>
        <v>112415.12</v>
      </c>
      <c r="H55" s="52">
        <f t="shared" si="28"/>
        <v>0</v>
      </c>
      <c r="I55" s="53">
        <f t="shared" si="28"/>
        <v>0</v>
      </c>
      <c r="J55" s="54">
        <f t="shared" si="28"/>
        <v>0</v>
      </c>
      <c r="K55" s="54">
        <f t="shared" si="28"/>
        <v>0</v>
      </c>
      <c r="L55" s="54">
        <f t="shared" si="28"/>
        <v>0</v>
      </c>
      <c r="M55" s="54">
        <f t="shared" si="28"/>
        <v>0</v>
      </c>
      <c r="N55" s="54">
        <f t="shared" si="28"/>
        <v>0</v>
      </c>
      <c r="O55" s="54">
        <f t="shared" si="28"/>
        <v>0</v>
      </c>
      <c r="P55" s="54">
        <f t="shared" si="28"/>
        <v>0</v>
      </c>
      <c r="Q55" s="54">
        <f t="shared" si="28"/>
        <v>0</v>
      </c>
      <c r="R55" s="54">
        <f t="shared" si="28"/>
        <v>0</v>
      </c>
      <c r="S55" s="54">
        <f t="shared" si="28"/>
        <v>0</v>
      </c>
      <c r="T55" s="17">
        <f t="shared" si="1"/>
        <v>112415.12</v>
      </c>
      <c r="U55" s="55">
        <f t="shared" ref="U55:W56" si="29">U56</f>
        <v>149800</v>
      </c>
      <c r="V55" s="55">
        <f t="shared" si="29"/>
        <v>163800</v>
      </c>
      <c r="W55" s="55">
        <f t="shared" si="29"/>
        <v>0</v>
      </c>
    </row>
    <row r="56" spans="1:23" ht="21.6" x14ac:dyDescent="0.3">
      <c r="A56" s="18"/>
      <c r="B56" s="48" t="s">
        <v>117</v>
      </c>
      <c r="C56" s="28" t="s">
        <v>119</v>
      </c>
      <c r="D56" s="29" t="s">
        <v>120</v>
      </c>
      <c r="E56" s="49"/>
      <c r="F56" s="30">
        <f t="shared" si="28"/>
        <v>136184</v>
      </c>
      <c r="G56" s="30">
        <f t="shared" si="28"/>
        <v>112415.12</v>
      </c>
      <c r="H56" s="52">
        <f t="shared" si="28"/>
        <v>0</v>
      </c>
      <c r="I56" s="53">
        <f t="shared" si="28"/>
        <v>0</v>
      </c>
      <c r="J56" s="54">
        <f t="shared" si="28"/>
        <v>0</v>
      </c>
      <c r="K56" s="54">
        <f t="shared" si="28"/>
        <v>0</v>
      </c>
      <c r="L56" s="54">
        <f t="shared" si="28"/>
        <v>0</v>
      </c>
      <c r="M56" s="54">
        <f t="shared" si="28"/>
        <v>0</v>
      </c>
      <c r="N56" s="54">
        <f t="shared" si="28"/>
        <v>0</v>
      </c>
      <c r="O56" s="54">
        <f t="shared" si="28"/>
        <v>0</v>
      </c>
      <c r="P56" s="54">
        <f t="shared" si="28"/>
        <v>0</v>
      </c>
      <c r="Q56" s="54">
        <f t="shared" si="28"/>
        <v>0</v>
      </c>
      <c r="R56" s="54">
        <f t="shared" si="28"/>
        <v>0</v>
      </c>
      <c r="S56" s="54">
        <f t="shared" si="28"/>
        <v>0</v>
      </c>
      <c r="T56" s="17">
        <f t="shared" si="1"/>
        <v>112415.12</v>
      </c>
      <c r="U56" s="55">
        <f t="shared" si="29"/>
        <v>149800</v>
      </c>
      <c r="V56" s="55">
        <f t="shared" si="29"/>
        <v>163800</v>
      </c>
      <c r="W56" s="55">
        <f t="shared" si="29"/>
        <v>0</v>
      </c>
    </row>
    <row r="57" spans="1:23" ht="119.4" x14ac:dyDescent="0.3">
      <c r="A57" s="18"/>
      <c r="B57" s="48" t="s">
        <v>117</v>
      </c>
      <c r="C57" s="28" t="s">
        <v>121</v>
      </c>
      <c r="D57" s="29" t="s">
        <v>122</v>
      </c>
      <c r="E57" s="51" t="s">
        <v>86</v>
      </c>
      <c r="F57" s="30">
        <f>[1]Берез!C79</f>
        <v>136184</v>
      </c>
      <c r="G57" s="30">
        <f>[1]Берез!D79</f>
        <v>112415.12</v>
      </c>
      <c r="H57" s="33"/>
      <c r="I57" s="34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17">
        <f t="shared" si="1"/>
        <v>112415.12</v>
      </c>
      <c r="U57" s="27">
        <v>149800</v>
      </c>
      <c r="V57" s="27">
        <v>163800</v>
      </c>
      <c r="W57" s="47"/>
    </row>
    <row r="58" spans="1:23" ht="15.6" x14ac:dyDescent="0.3">
      <c r="A58" s="18"/>
      <c r="B58" s="48" t="s">
        <v>123</v>
      </c>
      <c r="C58" s="28" t="s">
        <v>124</v>
      </c>
      <c r="D58" s="29" t="s">
        <v>123</v>
      </c>
      <c r="E58" s="49"/>
      <c r="F58" s="30">
        <f>F59+F61+F62</f>
        <v>11182301.509999998</v>
      </c>
      <c r="G58" s="30">
        <f>G59+G61+G62</f>
        <v>10288391.159999998</v>
      </c>
      <c r="H58" s="52">
        <f t="shared" ref="H58:S58" si="30">H59+H62</f>
        <v>0</v>
      </c>
      <c r="I58" s="53">
        <f t="shared" si="30"/>
        <v>0</v>
      </c>
      <c r="J58" s="54">
        <f t="shared" si="30"/>
        <v>0</v>
      </c>
      <c r="K58" s="54">
        <f t="shared" si="30"/>
        <v>0</v>
      </c>
      <c r="L58" s="54">
        <f t="shared" si="30"/>
        <v>0</v>
      </c>
      <c r="M58" s="54">
        <f t="shared" si="30"/>
        <v>0</v>
      </c>
      <c r="N58" s="54">
        <f t="shared" si="30"/>
        <v>0</v>
      </c>
      <c r="O58" s="54">
        <f t="shared" si="30"/>
        <v>0</v>
      </c>
      <c r="P58" s="54">
        <f t="shared" si="30"/>
        <v>0</v>
      </c>
      <c r="Q58" s="54">
        <f t="shared" si="30"/>
        <v>0</v>
      </c>
      <c r="R58" s="54">
        <f t="shared" si="30"/>
        <v>0</v>
      </c>
      <c r="S58" s="54">
        <f t="shared" si="30"/>
        <v>0</v>
      </c>
      <c r="T58" s="17">
        <f t="shared" si="1"/>
        <v>10288391.159999998</v>
      </c>
      <c r="U58" s="55">
        <f>U59+U62</f>
        <v>3511300</v>
      </c>
      <c r="V58" s="55">
        <f>V59+V62</f>
        <v>5368900</v>
      </c>
      <c r="W58" s="55">
        <f>W59+W62</f>
        <v>0</v>
      </c>
    </row>
    <row r="59" spans="1:23" ht="31.8" x14ac:dyDescent="0.3">
      <c r="A59" s="18"/>
      <c r="B59" s="48" t="s">
        <v>123</v>
      </c>
      <c r="C59" s="28" t="s">
        <v>125</v>
      </c>
      <c r="D59" s="29" t="s">
        <v>126</v>
      </c>
      <c r="E59" s="49"/>
      <c r="F59" s="30">
        <f>F60</f>
        <v>1514100</v>
      </c>
      <c r="G59" s="30">
        <f>G60</f>
        <v>1514053.65</v>
      </c>
      <c r="H59" s="52">
        <f t="shared" ref="H59:S59" si="31">H60</f>
        <v>0</v>
      </c>
      <c r="I59" s="53">
        <f t="shared" si="31"/>
        <v>0</v>
      </c>
      <c r="J59" s="54">
        <f t="shared" si="31"/>
        <v>0</v>
      </c>
      <c r="K59" s="54">
        <f t="shared" si="31"/>
        <v>0</v>
      </c>
      <c r="L59" s="54">
        <f t="shared" si="31"/>
        <v>0</v>
      </c>
      <c r="M59" s="54">
        <f t="shared" si="31"/>
        <v>0</v>
      </c>
      <c r="N59" s="54">
        <f t="shared" si="31"/>
        <v>0</v>
      </c>
      <c r="O59" s="54">
        <f t="shared" si="31"/>
        <v>0</v>
      </c>
      <c r="P59" s="54">
        <f t="shared" si="31"/>
        <v>0</v>
      </c>
      <c r="Q59" s="54">
        <f t="shared" si="31"/>
        <v>0</v>
      </c>
      <c r="R59" s="54">
        <f t="shared" si="31"/>
        <v>0</v>
      </c>
      <c r="S59" s="54">
        <f t="shared" si="31"/>
        <v>0</v>
      </c>
      <c r="T59" s="17">
        <f t="shared" si="1"/>
        <v>1514053.65</v>
      </c>
      <c r="U59" s="55">
        <f>U60</f>
        <v>1466000</v>
      </c>
      <c r="V59" s="55">
        <f>V60</f>
        <v>1497000</v>
      </c>
      <c r="W59" s="55">
        <f>W60</f>
        <v>0</v>
      </c>
    </row>
    <row r="60" spans="1:23" ht="119.4" x14ac:dyDescent="0.3">
      <c r="A60" s="18"/>
      <c r="B60" s="48" t="s">
        <v>123</v>
      </c>
      <c r="C60" s="28" t="s">
        <v>127</v>
      </c>
      <c r="D60" s="29" t="s">
        <v>128</v>
      </c>
      <c r="E60" s="51" t="s">
        <v>86</v>
      </c>
      <c r="F60" s="30">
        <f>[1]Берез!C81</f>
        <v>1514100</v>
      </c>
      <c r="G60" s="30">
        <f>[1]Берез!D81</f>
        <v>1514053.65</v>
      </c>
      <c r="H60" s="33"/>
      <c r="I60" s="34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17">
        <f t="shared" si="1"/>
        <v>1514053.65</v>
      </c>
      <c r="U60" s="27">
        <v>1466000</v>
      </c>
      <c r="V60" s="27">
        <v>1497000</v>
      </c>
      <c r="W60" s="47"/>
    </row>
    <row r="61" spans="1:23" ht="119.4" x14ac:dyDescent="0.3">
      <c r="A61" s="18"/>
      <c r="B61" s="48"/>
      <c r="C61" s="66" t="s">
        <v>129</v>
      </c>
      <c r="D61" s="29" t="s">
        <v>130</v>
      </c>
      <c r="E61" s="51" t="s">
        <v>86</v>
      </c>
      <c r="F61" s="30">
        <f>[1]Берез!C84</f>
        <v>65745.789999999994</v>
      </c>
      <c r="G61" s="30">
        <f>[1]Берез!D84</f>
        <v>65745.789999999994</v>
      </c>
      <c r="H61" s="33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17"/>
      <c r="U61" s="27"/>
      <c r="V61" s="27"/>
      <c r="W61" s="47"/>
    </row>
    <row r="62" spans="1:23" ht="15.6" x14ac:dyDescent="0.3">
      <c r="A62" s="18"/>
      <c r="B62" s="48" t="s">
        <v>123</v>
      </c>
      <c r="C62" s="28" t="s">
        <v>131</v>
      </c>
      <c r="D62" s="29" t="s">
        <v>132</v>
      </c>
      <c r="E62" s="49"/>
      <c r="F62" s="30">
        <f>F63</f>
        <v>9602455.7199999988</v>
      </c>
      <c r="G62" s="30">
        <f>G63</f>
        <v>8708591.7199999988</v>
      </c>
      <c r="H62" s="52">
        <f t="shared" ref="H62:S62" si="32">H63</f>
        <v>0</v>
      </c>
      <c r="I62" s="53">
        <f t="shared" si="32"/>
        <v>0</v>
      </c>
      <c r="J62" s="54">
        <f t="shared" si="32"/>
        <v>0</v>
      </c>
      <c r="K62" s="54">
        <f t="shared" si="32"/>
        <v>0</v>
      </c>
      <c r="L62" s="54">
        <f t="shared" si="32"/>
        <v>0</v>
      </c>
      <c r="M62" s="54">
        <f t="shared" si="32"/>
        <v>0</v>
      </c>
      <c r="N62" s="54">
        <f t="shared" si="32"/>
        <v>0</v>
      </c>
      <c r="O62" s="54">
        <f t="shared" si="32"/>
        <v>0</v>
      </c>
      <c r="P62" s="54">
        <f t="shared" si="32"/>
        <v>0</v>
      </c>
      <c r="Q62" s="54">
        <f t="shared" si="32"/>
        <v>0</v>
      </c>
      <c r="R62" s="54">
        <f t="shared" si="32"/>
        <v>0</v>
      </c>
      <c r="S62" s="54">
        <f t="shared" si="32"/>
        <v>0</v>
      </c>
      <c r="T62" s="17">
        <f t="shared" si="1"/>
        <v>8708591.7199999988</v>
      </c>
      <c r="U62" s="55">
        <f>U63</f>
        <v>2045300</v>
      </c>
      <c r="V62" s="55">
        <f>V63</f>
        <v>3871900</v>
      </c>
      <c r="W62" s="55">
        <f>W63</f>
        <v>0</v>
      </c>
    </row>
    <row r="63" spans="1:23" ht="119.4" x14ac:dyDescent="0.3">
      <c r="A63" s="18"/>
      <c r="B63" s="48" t="s">
        <v>123</v>
      </c>
      <c r="C63" s="28" t="s">
        <v>133</v>
      </c>
      <c r="D63" s="29" t="s">
        <v>134</v>
      </c>
      <c r="E63" s="51" t="s">
        <v>86</v>
      </c>
      <c r="F63" s="30">
        <f>[1]Берез!C89</f>
        <v>9602455.7199999988</v>
      </c>
      <c r="G63" s="30">
        <f>[1]Берез!D89</f>
        <v>8708591.7199999988</v>
      </c>
      <c r="H63" s="33"/>
      <c r="I63" s="34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17">
        <f t="shared" si="1"/>
        <v>8708591.7199999988</v>
      </c>
      <c r="U63" s="27">
        <v>2045300</v>
      </c>
      <c r="V63" s="27">
        <v>3871900</v>
      </c>
      <c r="W63" s="47"/>
    </row>
    <row r="64" spans="1:23" ht="20.399999999999999" x14ac:dyDescent="0.3">
      <c r="A64" s="68"/>
      <c r="B64" s="69" t="s">
        <v>135</v>
      </c>
      <c r="C64" s="56" t="s">
        <v>136</v>
      </c>
      <c r="D64" s="70" t="s">
        <v>135</v>
      </c>
      <c r="E64" s="49"/>
      <c r="F64" s="27">
        <f>F65</f>
        <v>10000</v>
      </c>
      <c r="G64" s="71">
        <f>G65</f>
        <v>10000</v>
      </c>
      <c r="H64" s="33"/>
      <c r="I64" s="34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17">
        <f t="shared" si="1"/>
        <v>10000</v>
      </c>
      <c r="U64" s="27">
        <f>U65</f>
        <v>883000</v>
      </c>
      <c r="V64" s="27">
        <f>V65</f>
        <v>1051000</v>
      </c>
      <c r="W64" s="47"/>
    </row>
    <row r="65" spans="1:23" ht="20.399999999999999" x14ac:dyDescent="0.3">
      <c r="A65" s="68"/>
      <c r="B65" s="69" t="s">
        <v>135</v>
      </c>
      <c r="C65" s="56" t="s">
        <v>137</v>
      </c>
      <c r="D65" s="58" t="s">
        <v>138</v>
      </c>
      <c r="E65" s="2"/>
      <c r="F65" s="27">
        <f>F66</f>
        <v>10000</v>
      </c>
      <c r="G65" s="27">
        <f>G66</f>
        <v>10000</v>
      </c>
      <c r="H65" s="33"/>
      <c r="I65" s="34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17">
        <f t="shared" si="1"/>
        <v>10000</v>
      </c>
      <c r="U65" s="27">
        <f>U66</f>
        <v>883000</v>
      </c>
      <c r="V65" s="27">
        <f>V66</f>
        <v>1051000</v>
      </c>
      <c r="W65" s="19"/>
    </row>
    <row r="66" spans="1:23" ht="119.4" x14ac:dyDescent="0.3">
      <c r="A66" s="18"/>
      <c r="B66" s="69" t="s">
        <v>135</v>
      </c>
      <c r="C66" s="56" t="s">
        <v>139</v>
      </c>
      <c r="D66" s="58" t="s">
        <v>138</v>
      </c>
      <c r="E66" s="51" t="s">
        <v>86</v>
      </c>
      <c r="F66" s="72">
        <f>[1]Берез!C114</f>
        <v>10000</v>
      </c>
      <c r="G66" s="72">
        <f>[1]Берез!D114</f>
        <v>10000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17">
        <f t="shared" si="1"/>
        <v>10000</v>
      </c>
      <c r="U66" s="27">
        <v>883000</v>
      </c>
      <c r="V66" s="27">
        <v>1051000</v>
      </c>
      <c r="W66" s="18"/>
    </row>
  </sheetData>
  <mergeCells count="15">
    <mergeCell ref="T1:V1"/>
    <mergeCell ref="D2:W2"/>
    <mergeCell ref="A4:A6"/>
    <mergeCell ref="B4:B6"/>
    <mergeCell ref="C4:D4"/>
    <mergeCell ref="E4:E6"/>
    <mergeCell ref="F4:F6"/>
    <mergeCell ref="G4:G6"/>
    <mergeCell ref="T4:T6"/>
    <mergeCell ref="U4:W4"/>
    <mergeCell ref="C5:C6"/>
    <mergeCell ref="D5:D6"/>
    <mergeCell ref="U5:U6"/>
    <mergeCell ref="V5:V6"/>
    <mergeCell ref="W5:W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</dc:creator>
  <cp:lastModifiedBy>Пользователь</cp:lastModifiedBy>
  <dcterms:created xsi:type="dcterms:W3CDTF">2024-12-02T05:46:41Z</dcterms:created>
  <dcterms:modified xsi:type="dcterms:W3CDTF">2024-12-03T11:36:33Z</dcterms:modified>
</cp:coreProperties>
</file>